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SD 318\BENEFITS\Insurance Rates\Prorated Rates by Unit 25-26\"/>
    </mc:Choice>
  </mc:AlternateContent>
  <xr:revisionPtr revIDLastSave="0" documentId="13_ncr:1_{C9BDA299-D3F4-4234-8C1C-4F88D1F9FA1B}" xr6:coauthVersionLast="36" xr6:coauthVersionMax="36" xr10:uidLastSave="{00000000-0000-0000-0000-000000000000}"/>
  <bookViews>
    <workbookView xWindow="0" yWindow="0" windowWidth="28800" windowHeight="12225" activeTab="8" xr2:uid="{00000000-000D-0000-FFFF-FFFF00000000}"/>
  </bookViews>
  <sheets>
    <sheet name="18-19" sheetId="1" r:id="rId1"/>
    <sheet name="19-20" sheetId="2" r:id="rId2"/>
    <sheet name="Sheet1" sheetId="4" r:id="rId3"/>
    <sheet name="20-21" sheetId="3" r:id="rId4"/>
    <sheet name="21-22" sheetId="5" r:id="rId5"/>
    <sheet name="22-23" sheetId="6" r:id="rId6"/>
    <sheet name="23-24" sheetId="7" r:id="rId7"/>
    <sheet name="2024-2025" sheetId="8" r:id="rId8"/>
    <sheet name="2025-2026" sheetId="9" r:id="rId9"/>
  </sheets>
  <definedNames>
    <definedName name="_xlnm.Print_Area" localSheetId="0">'18-19'!$A$23:$G$62</definedName>
    <definedName name="_xlnm.Print_Area" localSheetId="7">'2024-2025'!$A$1:$AF$40</definedName>
    <definedName name="_xlnm.Print_Area" localSheetId="8">'2025-2026'!$A$1:$AH$40</definedName>
  </definedNames>
  <calcPr calcId="191029"/>
</workbook>
</file>

<file path=xl/calcChain.xml><?xml version="1.0" encoding="utf-8"?>
<calcChain xmlns="http://schemas.openxmlformats.org/spreadsheetml/2006/main">
  <c r="AH6" i="9" l="1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E38" i="9" l="1"/>
  <c r="AF38" i="9" s="1"/>
  <c r="AH38" i="9" s="1"/>
  <c r="W38" i="9"/>
  <c r="X38" i="9" s="1"/>
  <c r="Y38" i="9" s="1"/>
  <c r="Z38" i="9" s="1"/>
  <c r="O38" i="9"/>
  <c r="P38" i="9" s="1"/>
  <c r="Q38" i="9" s="1"/>
  <c r="R38" i="9" s="1"/>
  <c r="F38" i="9"/>
  <c r="G38" i="9" s="1"/>
  <c r="I38" i="9" s="1"/>
  <c r="E38" i="9"/>
  <c r="B38" i="9"/>
  <c r="AE37" i="9"/>
  <c r="AF37" i="9" s="1"/>
  <c r="AH37" i="9" s="1"/>
  <c r="W37" i="9"/>
  <c r="X37" i="9" s="1"/>
  <c r="Y37" i="9" s="1"/>
  <c r="Z37" i="9" s="1"/>
  <c r="P37" i="9"/>
  <c r="Q37" i="9" s="1"/>
  <c r="R37" i="9" s="1"/>
  <c r="O37" i="9"/>
  <c r="E37" i="9"/>
  <c r="F37" i="9" s="1"/>
  <c r="G37" i="9" s="1"/>
  <c r="I37" i="9" s="1"/>
  <c r="B37" i="9"/>
  <c r="AE36" i="9"/>
  <c r="AF36" i="9" s="1"/>
  <c r="AH36" i="9" s="1"/>
  <c r="X36" i="9"/>
  <c r="Y36" i="9" s="1"/>
  <c r="Z36" i="9" s="1"/>
  <c r="W36" i="9"/>
  <c r="O36" i="9"/>
  <c r="P36" i="9" s="1"/>
  <c r="Q36" i="9" s="1"/>
  <c r="R36" i="9" s="1"/>
  <c r="E36" i="9"/>
  <c r="F36" i="9" s="1"/>
  <c r="G36" i="9" s="1"/>
  <c r="I36" i="9" s="1"/>
  <c r="B36" i="9"/>
  <c r="AE35" i="9"/>
  <c r="AF35" i="9" s="1"/>
  <c r="AH35" i="9" s="1"/>
  <c r="W35" i="9"/>
  <c r="X35" i="9" s="1"/>
  <c r="Y35" i="9" s="1"/>
  <c r="Z35" i="9" s="1"/>
  <c r="R35" i="9"/>
  <c r="O35" i="9"/>
  <c r="P35" i="9" s="1"/>
  <c r="Q35" i="9" s="1"/>
  <c r="F35" i="9"/>
  <c r="G35" i="9" s="1"/>
  <c r="I35" i="9" s="1"/>
  <c r="E35" i="9"/>
  <c r="B35" i="9"/>
  <c r="AE34" i="9"/>
  <c r="AF34" i="9" s="1"/>
  <c r="AH34" i="9" s="1"/>
  <c r="Z34" i="9"/>
  <c r="W34" i="9"/>
  <c r="X34" i="9" s="1"/>
  <c r="Y34" i="9" s="1"/>
  <c r="P34" i="9"/>
  <c r="Q34" i="9" s="1"/>
  <c r="R34" i="9" s="1"/>
  <c r="O34" i="9"/>
  <c r="E34" i="9"/>
  <c r="F34" i="9" s="1"/>
  <c r="G34" i="9" s="1"/>
  <c r="I34" i="9" s="1"/>
  <c r="B34" i="9"/>
  <c r="AE33" i="9"/>
  <c r="AF33" i="9" s="1"/>
  <c r="AH33" i="9" s="1"/>
  <c r="X33" i="9"/>
  <c r="Y33" i="9" s="1"/>
  <c r="Z33" i="9" s="1"/>
  <c r="W33" i="9"/>
  <c r="O33" i="9"/>
  <c r="P33" i="9" s="1"/>
  <c r="Q33" i="9" s="1"/>
  <c r="R33" i="9" s="1"/>
  <c r="E33" i="9"/>
  <c r="F33" i="9" s="1"/>
  <c r="G33" i="9" s="1"/>
  <c r="I33" i="9" s="1"/>
  <c r="B33" i="9"/>
  <c r="AE32" i="9"/>
  <c r="AF32" i="9" s="1"/>
  <c r="AH32" i="9" s="1"/>
  <c r="W32" i="9"/>
  <c r="X32" i="9" s="1"/>
  <c r="Y32" i="9" s="1"/>
  <c r="Z32" i="9" s="1"/>
  <c r="O32" i="9"/>
  <c r="P32" i="9" s="1"/>
  <c r="Q32" i="9" s="1"/>
  <c r="R32" i="9" s="1"/>
  <c r="F32" i="9"/>
  <c r="G32" i="9" s="1"/>
  <c r="I32" i="9" s="1"/>
  <c r="E32" i="9"/>
  <c r="B32" i="9"/>
  <c r="AE31" i="9"/>
  <c r="AF31" i="9" s="1"/>
  <c r="AH31" i="9" s="1"/>
  <c r="W31" i="9"/>
  <c r="X31" i="9" s="1"/>
  <c r="Y31" i="9" s="1"/>
  <c r="Z31" i="9" s="1"/>
  <c r="P31" i="9"/>
  <c r="Q31" i="9" s="1"/>
  <c r="R31" i="9" s="1"/>
  <c r="O31" i="9"/>
  <c r="E31" i="9"/>
  <c r="F31" i="9" s="1"/>
  <c r="G31" i="9" s="1"/>
  <c r="I31" i="9" s="1"/>
  <c r="B31" i="9"/>
  <c r="AE30" i="9"/>
  <c r="AF30" i="9" s="1"/>
  <c r="AH30" i="9" s="1"/>
  <c r="X30" i="9"/>
  <c r="Y30" i="9" s="1"/>
  <c r="Z30" i="9" s="1"/>
  <c r="W30" i="9"/>
  <c r="O30" i="9"/>
  <c r="P30" i="9" s="1"/>
  <c r="Q30" i="9" s="1"/>
  <c r="R30" i="9" s="1"/>
  <c r="E30" i="9"/>
  <c r="F30" i="9" s="1"/>
  <c r="G30" i="9" s="1"/>
  <c r="I30" i="9" s="1"/>
  <c r="B30" i="9"/>
  <c r="AF29" i="9"/>
  <c r="AH29" i="9" s="1"/>
  <c r="AE29" i="9"/>
  <c r="W29" i="9"/>
  <c r="X29" i="9" s="1"/>
  <c r="Y29" i="9" s="1"/>
  <c r="Z29" i="9" s="1"/>
  <c r="O29" i="9"/>
  <c r="P29" i="9" s="1"/>
  <c r="Q29" i="9" s="1"/>
  <c r="R29" i="9" s="1"/>
  <c r="F29" i="9"/>
  <c r="G29" i="9" s="1"/>
  <c r="I29" i="9" s="1"/>
  <c r="E29" i="9"/>
  <c r="B29" i="9"/>
  <c r="AE28" i="9"/>
  <c r="AF28" i="9" s="1"/>
  <c r="AH28" i="9" s="1"/>
  <c r="W28" i="9"/>
  <c r="X28" i="9" s="1"/>
  <c r="Y28" i="9" s="1"/>
  <c r="Z28" i="9" s="1"/>
  <c r="P28" i="9"/>
  <c r="Q28" i="9" s="1"/>
  <c r="R28" i="9" s="1"/>
  <c r="O28" i="9"/>
  <c r="E28" i="9"/>
  <c r="F28" i="9" s="1"/>
  <c r="G28" i="9" s="1"/>
  <c r="I28" i="9" s="1"/>
  <c r="B28" i="9"/>
  <c r="AE27" i="9"/>
  <c r="AF27" i="9" s="1"/>
  <c r="AH27" i="9" s="1"/>
  <c r="X27" i="9"/>
  <c r="Y27" i="9" s="1"/>
  <c r="Z27" i="9" s="1"/>
  <c r="W27" i="9"/>
  <c r="O27" i="9"/>
  <c r="P27" i="9" s="1"/>
  <c r="Q27" i="9" s="1"/>
  <c r="R27" i="9" s="1"/>
  <c r="E27" i="9"/>
  <c r="F27" i="9" s="1"/>
  <c r="G27" i="9" s="1"/>
  <c r="I27" i="9" s="1"/>
  <c r="B27" i="9"/>
  <c r="AE26" i="9"/>
  <c r="AF26" i="9" s="1"/>
  <c r="AH26" i="9" s="1"/>
  <c r="W26" i="9"/>
  <c r="X26" i="9" s="1"/>
  <c r="Y26" i="9" s="1"/>
  <c r="Z26" i="9" s="1"/>
  <c r="R26" i="9"/>
  <c r="O26" i="9"/>
  <c r="P26" i="9" s="1"/>
  <c r="Q26" i="9" s="1"/>
  <c r="F26" i="9"/>
  <c r="G26" i="9" s="1"/>
  <c r="I26" i="9" s="1"/>
  <c r="E26" i="9"/>
  <c r="B26" i="9"/>
  <c r="AE25" i="9"/>
  <c r="AF25" i="9" s="1"/>
  <c r="AH25" i="9" s="1"/>
  <c r="Z25" i="9"/>
  <c r="W25" i="9"/>
  <c r="X25" i="9" s="1"/>
  <c r="Y25" i="9" s="1"/>
  <c r="P25" i="9"/>
  <c r="Q25" i="9" s="1"/>
  <c r="R25" i="9" s="1"/>
  <c r="O25" i="9"/>
  <c r="E25" i="9"/>
  <c r="F25" i="9" s="1"/>
  <c r="G25" i="9" s="1"/>
  <c r="I25" i="9" s="1"/>
  <c r="B25" i="9"/>
  <c r="AE24" i="9"/>
  <c r="AF24" i="9" s="1"/>
  <c r="AH24" i="9" s="1"/>
  <c r="X24" i="9"/>
  <c r="Y24" i="9" s="1"/>
  <c r="Z24" i="9" s="1"/>
  <c r="W24" i="9"/>
  <c r="O24" i="9"/>
  <c r="P24" i="9" s="1"/>
  <c r="Q24" i="9" s="1"/>
  <c r="R24" i="9" s="1"/>
  <c r="E24" i="9"/>
  <c r="F24" i="9" s="1"/>
  <c r="G24" i="9" s="1"/>
  <c r="I24" i="9" s="1"/>
  <c r="B24" i="9"/>
  <c r="AE20" i="9"/>
  <c r="AF20" i="9" s="1"/>
  <c r="W20" i="9"/>
  <c r="X20" i="9" s="1"/>
  <c r="Y20" i="9" s="1"/>
  <c r="Z20" i="9" s="1"/>
  <c r="O20" i="9"/>
  <c r="P20" i="9" s="1"/>
  <c r="Q20" i="9" s="1"/>
  <c r="R20" i="9" s="1"/>
  <c r="G20" i="9"/>
  <c r="I20" i="9" s="1"/>
  <c r="F20" i="9"/>
  <c r="J20" i="9" s="1"/>
  <c r="E20" i="9"/>
  <c r="B20" i="9"/>
  <c r="AE19" i="9"/>
  <c r="AF19" i="9" s="1"/>
  <c r="W19" i="9"/>
  <c r="X19" i="9" s="1"/>
  <c r="Y19" i="9" s="1"/>
  <c r="Z19" i="9" s="1"/>
  <c r="Q19" i="9"/>
  <c r="R19" i="9" s="1"/>
  <c r="P19" i="9"/>
  <c r="O19" i="9"/>
  <c r="F19" i="9"/>
  <c r="E19" i="9"/>
  <c r="B19" i="9"/>
  <c r="AE18" i="9"/>
  <c r="AF18" i="9" s="1"/>
  <c r="W18" i="9"/>
  <c r="X18" i="9" s="1"/>
  <c r="Y18" i="9" s="1"/>
  <c r="Z18" i="9" s="1"/>
  <c r="P18" i="9"/>
  <c r="Q18" i="9" s="1"/>
  <c r="R18" i="9" s="1"/>
  <c r="O18" i="9"/>
  <c r="E18" i="9"/>
  <c r="F18" i="9" s="1"/>
  <c r="B18" i="9"/>
  <c r="AE17" i="9"/>
  <c r="AF17" i="9" s="1"/>
  <c r="Y17" i="9"/>
  <c r="Z17" i="9" s="1"/>
  <c r="X17" i="9"/>
  <c r="W17" i="9"/>
  <c r="O17" i="9"/>
  <c r="P17" i="9" s="1"/>
  <c r="Q17" i="9" s="1"/>
  <c r="R17" i="9" s="1"/>
  <c r="E17" i="9"/>
  <c r="F17" i="9" s="1"/>
  <c r="B17" i="9"/>
  <c r="AE16" i="9"/>
  <c r="AF16" i="9" s="1"/>
  <c r="X16" i="9"/>
  <c r="Y16" i="9" s="1"/>
  <c r="Z16" i="9" s="1"/>
  <c r="W16" i="9"/>
  <c r="O16" i="9"/>
  <c r="P16" i="9" s="1"/>
  <c r="Q16" i="9" s="1"/>
  <c r="R16" i="9" s="1"/>
  <c r="E16" i="9"/>
  <c r="F16" i="9" s="1"/>
  <c r="G16" i="9" s="1"/>
  <c r="I16" i="9" s="1"/>
  <c r="B16" i="9"/>
  <c r="AE15" i="9"/>
  <c r="AF15" i="9" s="1"/>
  <c r="W15" i="9"/>
  <c r="X15" i="9" s="1"/>
  <c r="Y15" i="9" s="1"/>
  <c r="Z15" i="9" s="1"/>
  <c r="O15" i="9"/>
  <c r="P15" i="9" s="1"/>
  <c r="Q15" i="9" s="1"/>
  <c r="R15" i="9" s="1"/>
  <c r="E15" i="9"/>
  <c r="F15" i="9" s="1"/>
  <c r="G15" i="9" s="1"/>
  <c r="I15" i="9" s="1"/>
  <c r="B15" i="9"/>
  <c r="AE14" i="9"/>
  <c r="AF14" i="9" s="1"/>
  <c r="W14" i="9"/>
  <c r="X14" i="9" s="1"/>
  <c r="Y14" i="9" s="1"/>
  <c r="Z14" i="9" s="1"/>
  <c r="O14" i="9"/>
  <c r="P14" i="9" s="1"/>
  <c r="Q14" i="9" s="1"/>
  <c r="R14" i="9" s="1"/>
  <c r="J14" i="9"/>
  <c r="G14" i="9"/>
  <c r="I14" i="9" s="1"/>
  <c r="F14" i="9"/>
  <c r="E14" i="9"/>
  <c r="B14" i="9"/>
  <c r="AE13" i="9"/>
  <c r="AF13" i="9" s="1"/>
  <c r="W13" i="9"/>
  <c r="X13" i="9" s="1"/>
  <c r="Y13" i="9" s="1"/>
  <c r="Z13" i="9" s="1"/>
  <c r="R13" i="9"/>
  <c r="Q13" i="9"/>
  <c r="P13" i="9"/>
  <c r="O13" i="9"/>
  <c r="F13" i="9"/>
  <c r="J13" i="9" s="1"/>
  <c r="E13" i="9"/>
  <c r="B13" i="9"/>
  <c r="AE12" i="9"/>
  <c r="AF12" i="9" s="1"/>
  <c r="W12" i="9"/>
  <c r="X12" i="9" s="1"/>
  <c r="Y12" i="9" s="1"/>
  <c r="Z12" i="9" s="1"/>
  <c r="P12" i="9"/>
  <c r="Q12" i="9" s="1"/>
  <c r="R12" i="9" s="1"/>
  <c r="O12" i="9"/>
  <c r="E12" i="9"/>
  <c r="F12" i="9" s="1"/>
  <c r="B12" i="9"/>
  <c r="AE11" i="9"/>
  <c r="AF11" i="9" s="1"/>
  <c r="Z11" i="9"/>
  <c r="Y11" i="9"/>
  <c r="X11" i="9"/>
  <c r="W11" i="9"/>
  <c r="O11" i="9"/>
  <c r="P11" i="9" s="1"/>
  <c r="Q11" i="9" s="1"/>
  <c r="R11" i="9" s="1"/>
  <c r="E11" i="9"/>
  <c r="F11" i="9" s="1"/>
  <c r="B11" i="9"/>
  <c r="AE10" i="9"/>
  <c r="AF10" i="9" s="1"/>
  <c r="X10" i="9"/>
  <c r="Y10" i="9" s="1"/>
  <c r="Z10" i="9" s="1"/>
  <c r="W10" i="9"/>
  <c r="O10" i="9"/>
  <c r="P10" i="9" s="1"/>
  <c r="Q10" i="9" s="1"/>
  <c r="R10" i="9" s="1"/>
  <c r="E10" i="9"/>
  <c r="F10" i="9" s="1"/>
  <c r="G10" i="9" s="1"/>
  <c r="I10" i="9" s="1"/>
  <c r="B10" i="9"/>
  <c r="AF9" i="9"/>
  <c r="AE9" i="9"/>
  <c r="W9" i="9"/>
  <c r="X9" i="9" s="1"/>
  <c r="Y9" i="9" s="1"/>
  <c r="Z9" i="9" s="1"/>
  <c r="O9" i="9"/>
  <c r="P9" i="9" s="1"/>
  <c r="Q9" i="9" s="1"/>
  <c r="R9" i="9" s="1"/>
  <c r="E9" i="9"/>
  <c r="F9" i="9" s="1"/>
  <c r="G9" i="9" s="1"/>
  <c r="I9" i="9" s="1"/>
  <c r="B9" i="9"/>
  <c r="AF8" i="9"/>
  <c r="AE8" i="9"/>
  <c r="W8" i="9"/>
  <c r="X8" i="9" s="1"/>
  <c r="Y8" i="9" s="1"/>
  <c r="Z8" i="9" s="1"/>
  <c r="R8" i="9"/>
  <c r="O8" i="9"/>
  <c r="P8" i="9" s="1"/>
  <c r="Q8" i="9" s="1"/>
  <c r="F8" i="9"/>
  <c r="J8" i="9" s="1"/>
  <c r="E8" i="9"/>
  <c r="B8" i="9"/>
  <c r="AE7" i="9"/>
  <c r="AF7" i="9" s="1"/>
  <c r="W7" i="9"/>
  <c r="X7" i="9" s="1"/>
  <c r="Y7" i="9" s="1"/>
  <c r="Z7" i="9" s="1"/>
  <c r="Q7" i="9"/>
  <c r="R7" i="9" s="1"/>
  <c r="P7" i="9"/>
  <c r="O7" i="9"/>
  <c r="F7" i="9"/>
  <c r="J7" i="9" s="1"/>
  <c r="E7" i="9"/>
  <c r="B7" i="9"/>
  <c r="AE6" i="9"/>
  <c r="AF6" i="9" s="1"/>
  <c r="W6" i="9"/>
  <c r="X6" i="9" s="1"/>
  <c r="Y6" i="9" s="1"/>
  <c r="Z6" i="9" s="1"/>
  <c r="P6" i="9"/>
  <c r="Q6" i="9" s="1"/>
  <c r="R6" i="9" s="1"/>
  <c r="O6" i="9"/>
  <c r="E6" i="9"/>
  <c r="F6" i="9" s="1"/>
  <c r="B6" i="9"/>
  <c r="G8" i="9" l="1"/>
  <c r="I8" i="9" s="1"/>
  <c r="J15" i="9"/>
  <c r="G6" i="9"/>
  <c r="I6" i="9" s="1"/>
  <c r="J6" i="9"/>
  <c r="G12" i="9"/>
  <c r="I12" i="9" s="1"/>
  <c r="J12" i="9"/>
  <c r="J16" i="9"/>
  <c r="J11" i="9"/>
  <c r="G11" i="9"/>
  <c r="I11" i="9" s="1"/>
  <c r="J9" i="9"/>
  <c r="G13" i="9"/>
  <c r="I13" i="9" s="1"/>
  <c r="G19" i="9"/>
  <c r="I19" i="9" s="1"/>
  <c r="J19" i="9"/>
  <c r="G7" i="9"/>
  <c r="I7" i="9" s="1"/>
  <c r="J10" i="9"/>
  <c r="J17" i="9"/>
  <c r="G17" i="9"/>
  <c r="I17" i="9" s="1"/>
  <c r="G18" i="9"/>
  <c r="I18" i="9" s="1"/>
  <c r="J18" i="9"/>
  <c r="AD38" i="8"/>
  <c r="AE38" i="8" s="1"/>
  <c r="AF38" i="8" s="1"/>
  <c r="AD20" i="8"/>
  <c r="AE20" i="8" s="1"/>
  <c r="AF20" i="8" s="1"/>
  <c r="AD13" i="8" l="1"/>
  <c r="AE13" i="8" s="1"/>
  <c r="AF13" i="8" s="1"/>
  <c r="AD12" i="8"/>
  <c r="AE12" i="8" s="1"/>
  <c r="AF12" i="8" s="1"/>
  <c r="AD11" i="8"/>
  <c r="AE11" i="8" s="1"/>
  <c r="AF11" i="8" s="1"/>
  <c r="AD10" i="8"/>
  <c r="AE10" i="8" s="1"/>
  <c r="AF10" i="8" s="1"/>
  <c r="AD18" i="8"/>
  <c r="AE18" i="8" s="1"/>
  <c r="AF18" i="8" s="1"/>
  <c r="AD17" i="8"/>
  <c r="AE17" i="8" s="1"/>
  <c r="AF17" i="8" s="1"/>
  <c r="AD15" i="8"/>
  <c r="AE15" i="8" s="1"/>
  <c r="AF15" i="8" s="1"/>
  <c r="AD14" i="8"/>
  <c r="AE14" i="8" s="1"/>
  <c r="AF14" i="8" s="1"/>
  <c r="AD9" i="8"/>
  <c r="AE9" i="8" s="1"/>
  <c r="AF9" i="8" s="1"/>
  <c r="AD8" i="8"/>
  <c r="AE8" i="8" s="1"/>
  <c r="AF8" i="8" s="1"/>
  <c r="AD37" i="8"/>
  <c r="AE37" i="8" s="1"/>
  <c r="AF37" i="8" s="1"/>
  <c r="AD36" i="8"/>
  <c r="AE36" i="8" s="1"/>
  <c r="AF36" i="8" s="1"/>
  <c r="AD35" i="8"/>
  <c r="AE35" i="8" s="1"/>
  <c r="AF35" i="8" s="1"/>
  <c r="AD34" i="8"/>
  <c r="AE34" i="8" s="1"/>
  <c r="AF34" i="8" s="1"/>
  <c r="AD33" i="8"/>
  <c r="AE33" i="8" s="1"/>
  <c r="AF33" i="8" s="1"/>
  <c r="AD32" i="8"/>
  <c r="AE32" i="8" s="1"/>
  <c r="AF32" i="8" s="1"/>
  <c r="AD31" i="8"/>
  <c r="AE31" i="8" s="1"/>
  <c r="AF31" i="8" s="1"/>
  <c r="AD30" i="8"/>
  <c r="AE30" i="8" s="1"/>
  <c r="AF30" i="8" s="1"/>
  <c r="AD29" i="8"/>
  <c r="AE29" i="8" s="1"/>
  <c r="AF29" i="8" s="1"/>
  <c r="AD28" i="8"/>
  <c r="AE28" i="8" s="1"/>
  <c r="AF28" i="8" s="1"/>
  <c r="AD27" i="8"/>
  <c r="AE27" i="8" s="1"/>
  <c r="AF27" i="8" s="1"/>
  <c r="AD26" i="8"/>
  <c r="AE26" i="8" s="1"/>
  <c r="AF26" i="8" s="1"/>
  <c r="AD25" i="8"/>
  <c r="AE25" i="8" s="1"/>
  <c r="AF25" i="8" s="1"/>
  <c r="AD24" i="8"/>
  <c r="AE24" i="8" s="1"/>
  <c r="AF24" i="8" s="1"/>
  <c r="AD19" i="8"/>
  <c r="AE19" i="8" s="1"/>
  <c r="AF19" i="8" s="1"/>
  <c r="AD16" i="8"/>
  <c r="AE16" i="8" s="1"/>
  <c r="AF16" i="8" s="1"/>
  <c r="AD7" i="8"/>
  <c r="AE7" i="8" s="1"/>
  <c r="AF7" i="8" s="1"/>
  <c r="AD6" i="8"/>
  <c r="AE6" i="8" s="1"/>
  <c r="AF6" i="8" s="1"/>
  <c r="V33" i="8" l="1"/>
  <c r="W33" i="8" s="1"/>
  <c r="X33" i="8" s="1"/>
  <c r="Y33" i="8" s="1"/>
  <c r="V28" i="8"/>
  <c r="W28" i="8" s="1"/>
  <c r="X28" i="8" s="1"/>
  <c r="Y28" i="8" s="1"/>
  <c r="V38" i="8"/>
  <c r="W38" i="8" s="1"/>
  <c r="X38" i="8" s="1"/>
  <c r="Y38" i="8" s="1"/>
  <c r="V37" i="8"/>
  <c r="W37" i="8" s="1"/>
  <c r="X37" i="8" s="1"/>
  <c r="Y37" i="8" s="1"/>
  <c r="V36" i="8"/>
  <c r="W36" i="8" s="1"/>
  <c r="X36" i="8" s="1"/>
  <c r="Y36" i="8" s="1"/>
  <c r="V35" i="8"/>
  <c r="W35" i="8" s="1"/>
  <c r="X35" i="8" s="1"/>
  <c r="Y35" i="8" s="1"/>
  <c r="V34" i="8"/>
  <c r="W34" i="8" s="1"/>
  <c r="X34" i="8" s="1"/>
  <c r="Y34" i="8" s="1"/>
  <c r="V32" i="8"/>
  <c r="W32" i="8" s="1"/>
  <c r="X32" i="8" s="1"/>
  <c r="Y32" i="8" s="1"/>
  <c r="V31" i="8"/>
  <c r="W31" i="8" s="1"/>
  <c r="X31" i="8" s="1"/>
  <c r="Y31" i="8" s="1"/>
  <c r="V30" i="8"/>
  <c r="W30" i="8" s="1"/>
  <c r="X30" i="8" s="1"/>
  <c r="Y30" i="8" s="1"/>
  <c r="V29" i="8"/>
  <c r="W29" i="8" s="1"/>
  <c r="X29" i="8" s="1"/>
  <c r="Y29" i="8" s="1"/>
  <c r="V27" i="8"/>
  <c r="W27" i="8" s="1"/>
  <c r="X27" i="8" s="1"/>
  <c r="Y27" i="8" s="1"/>
  <c r="V26" i="8"/>
  <c r="W26" i="8" s="1"/>
  <c r="X26" i="8" s="1"/>
  <c r="Y26" i="8" s="1"/>
  <c r="V25" i="8"/>
  <c r="W25" i="8" s="1"/>
  <c r="X25" i="8" s="1"/>
  <c r="Y25" i="8" s="1"/>
  <c r="V24" i="8"/>
  <c r="W24" i="8" s="1"/>
  <c r="X24" i="8" s="1"/>
  <c r="Y24" i="8" s="1"/>
  <c r="V20" i="8"/>
  <c r="W20" i="8" s="1"/>
  <c r="X20" i="8" s="1"/>
  <c r="Y20" i="8" s="1"/>
  <c r="V19" i="8"/>
  <c r="W19" i="8" s="1"/>
  <c r="X19" i="8" s="1"/>
  <c r="Y19" i="8" s="1"/>
  <c r="V18" i="8"/>
  <c r="W18" i="8" s="1"/>
  <c r="X18" i="8" s="1"/>
  <c r="Y18" i="8" s="1"/>
  <c r="V17" i="8"/>
  <c r="W17" i="8" s="1"/>
  <c r="X17" i="8" s="1"/>
  <c r="Y17" i="8" s="1"/>
  <c r="W16" i="8"/>
  <c r="X16" i="8" s="1"/>
  <c r="Y16" i="8" s="1"/>
  <c r="V16" i="8"/>
  <c r="V15" i="8"/>
  <c r="W15" i="8" s="1"/>
  <c r="X15" i="8" s="1"/>
  <c r="Y15" i="8" s="1"/>
  <c r="V14" i="8"/>
  <c r="W14" i="8" s="1"/>
  <c r="X14" i="8" s="1"/>
  <c r="Y14" i="8" s="1"/>
  <c r="V13" i="8"/>
  <c r="W13" i="8" s="1"/>
  <c r="X13" i="8" s="1"/>
  <c r="Y13" i="8" s="1"/>
  <c r="V12" i="8"/>
  <c r="W12" i="8" s="1"/>
  <c r="X12" i="8" s="1"/>
  <c r="Y12" i="8" s="1"/>
  <c r="V11" i="8"/>
  <c r="W11" i="8" s="1"/>
  <c r="X11" i="8" s="1"/>
  <c r="Y11" i="8" s="1"/>
  <c r="V10" i="8"/>
  <c r="W10" i="8" s="1"/>
  <c r="X10" i="8" s="1"/>
  <c r="Y10" i="8" s="1"/>
  <c r="V9" i="8"/>
  <c r="W9" i="8" s="1"/>
  <c r="X9" i="8" s="1"/>
  <c r="Y9" i="8" s="1"/>
  <c r="W8" i="8"/>
  <c r="X8" i="8" s="1"/>
  <c r="Y8" i="8" s="1"/>
  <c r="V8" i="8"/>
  <c r="V7" i="8"/>
  <c r="W7" i="8" s="1"/>
  <c r="X7" i="8" s="1"/>
  <c r="Y7" i="8" s="1"/>
  <c r="V6" i="8"/>
  <c r="W6" i="8" s="1"/>
  <c r="X6" i="8" s="1"/>
  <c r="Y6" i="8" s="1"/>
  <c r="N38" i="8"/>
  <c r="O38" i="8" s="1"/>
  <c r="P38" i="8" s="1"/>
  <c r="Q38" i="8" s="1"/>
  <c r="E38" i="8"/>
  <c r="F38" i="8" s="1"/>
  <c r="G38" i="8" s="1"/>
  <c r="H38" i="8" s="1"/>
  <c r="B38" i="8"/>
  <c r="N37" i="8"/>
  <c r="O37" i="8" s="1"/>
  <c r="P37" i="8" s="1"/>
  <c r="Q37" i="8" s="1"/>
  <c r="E37" i="8"/>
  <c r="F37" i="8" s="1"/>
  <c r="G37" i="8" s="1"/>
  <c r="H37" i="8" s="1"/>
  <c r="B37" i="8"/>
  <c r="N36" i="8"/>
  <c r="O36" i="8" s="1"/>
  <c r="P36" i="8" s="1"/>
  <c r="Q36" i="8" s="1"/>
  <c r="E36" i="8"/>
  <c r="F36" i="8" s="1"/>
  <c r="G36" i="8" s="1"/>
  <c r="H36" i="8" s="1"/>
  <c r="B36" i="8"/>
  <c r="N35" i="8"/>
  <c r="O35" i="8" s="1"/>
  <c r="P35" i="8" s="1"/>
  <c r="Q35" i="8" s="1"/>
  <c r="E35" i="8"/>
  <c r="F35" i="8" s="1"/>
  <c r="G35" i="8" s="1"/>
  <c r="H35" i="8" s="1"/>
  <c r="B35" i="8"/>
  <c r="N34" i="8"/>
  <c r="O34" i="8" s="1"/>
  <c r="P34" i="8" s="1"/>
  <c r="Q34" i="8" s="1"/>
  <c r="E34" i="8"/>
  <c r="F34" i="8" s="1"/>
  <c r="G34" i="8" s="1"/>
  <c r="H34" i="8" s="1"/>
  <c r="B34" i="8"/>
  <c r="N33" i="8"/>
  <c r="O33" i="8" s="1"/>
  <c r="P33" i="8" s="1"/>
  <c r="Q33" i="8" s="1"/>
  <c r="E33" i="8"/>
  <c r="F33" i="8" s="1"/>
  <c r="G33" i="8" s="1"/>
  <c r="H33" i="8" s="1"/>
  <c r="B33" i="8"/>
  <c r="N32" i="8"/>
  <c r="O32" i="8" s="1"/>
  <c r="P32" i="8" s="1"/>
  <c r="Q32" i="8" s="1"/>
  <c r="E32" i="8"/>
  <c r="F32" i="8" s="1"/>
  <c r="G32" i="8" s="1"/>
  <c r="H32" i="8" s="1"/>
  <c r="B32" i="8"/>
  <c r="N31" i="8"/>
  <c r="O31" i="8" s="1"/>
  <c r="P31" i="8" s="1"/>
  <c r="Q31" i="8" s="1"/>
  <c r="E31" i="8"/>
  <c r="F31" i="8" s="1"/>
  <c r="G31" i="8" s="1"/>
  <c r="H31" i="8" s="1"/>
  <c r="B31" i="8"/>
  <c r="N30" i="8"/>
  <c r="O30" i="8" s="1"/>
  <c r="P30" i="8" s="1"/>
  <c r="Q30" i="8" s="1"/>
  <c r="E30" i="8"/>
  <c r="F30" i="8" s="1"/>
  <c r="G30" i="8" s="1"/>
  <c r="H30" i="8" s="1"/>
  <c r="B30" i="8"/>
  <c r="N29" i="8"/>
  <c r="O29" i="8" s="1"/>
  <c r="P29" i="8" s="1"/>
  <c r="Q29" i="8" s="1"/>
  <c r="E29" i="8"/>
  <c r="F29" i="8" s="1"/>
  <c r="G29" i="8" s="1"/>
  <c r="H29" i="8" s="1"/>
  <c r="B29" i="8"/>
  <c r="N28" i="8"/>
  <c r="O28" i="8" s="1"/>
  <c r="P28" i="8" s="1"/>
  <c r="Q28" i="8" s="1"/>
  <c r="E28" i="8"/>
  <c r="F28" i="8" s="1"/>
  <c r="G28" i="8" s="1"/>
  <c r="H28" i="8" s="1"/>
  <c r="B28" i="8"/>
  <c r="N27" i="8"/>
  <c r="O27" i="8" s="1"/>
  <c r="P27" i="8" s="1"/>
  <c r="Q27" i="8" s="1"/>
  <c r="E27" i="8"/>
  <c r="F27" i="8" s="1"/>
  <c r="G27" i="8" s="1"/>
  <c r="H27" i="8" s="1"/>
  <c r="B27" i="8"/>
  <c r="N26" i="8"/>
  <c r="O26" i="8" s="1"/>
  <c r="P26" i="8" s="1"/>
  <c r="Q26" i="8" s="1"/>
  <c r="E26" i="8"/>
  <c r="F26" i="8" s="1"/>
  <c r="G26" i="8" s="1"/>
  <c r="H26" i="8" s="1"/>
  <c r="B26" i="8"/>
  <c r="N25" i="8"/>
  <c r="O25" i="8" s="1"/>
  <c r="P25" i="8" s="1"/>
  <c r="Q25" i="8" s="1"/>
  <c r="E25" i="8"/>
  <c r="F25" i="8" s="1"/>
  <c r="G25" i="8" s="1"/>
  <c r="H25" i="8" s="1"/>
  <c r="B25" i="8"/>
  <c r="N24" i="8"/>
  <c r="O24" i="8" s="1"/>
  <c r="P24" i="8" s="1"/>
  <c r="Q24" i="8" s="1"/>
  <c r="E24" i="8"/>
  <c r="F24" i="8" s="1"/>
  <c r="G24" i="8" s="1"/>
  <c r="H24" i="8" s="1"/>
  <c r="B24" i="8"/>
  <c r="N20" i="8"/>
  <c r="O20" i="8" s="1"/>
  <c r="P20" i="8" s="1"/>
  <c r="Q20" i="8" s="1"/>
  <c r="E20" i="8"/>
  <c r="F20" i="8" s="1"/>
  <c r="I20" i="8" s="1"/>
  <c r="B20" i="8"/>
  <c r="N19" i="8"/>
  <c r="O19" i="8" s="1"/>
  <c r="P19" i="8" s="1"/>
  <c r="Q19" i="8" s="1"/>
  <c r="E19" i="8"/>
  <c r="F19" i="8" s="1"/>
  <c r="G19" i="8" s="1"/>
  <c r="H19" i="8" s="1"/>
  <c r="B19" i="8"/>
  <c r="N18" i="8"/>
  <c r="O18" i="8" s="1"/>
  <c r="P18" i="8" s="1"/>
  <c r="Q18" i="8" s="1"/>
  <c r="E18" i="8"/>
  <c r="F18" i="8" s="1"/>
  <c r="B18" i="8"/>
  <c r="N17" i="8"/>
  <c r="O17" i="8" s="1"/>
  <c r="P17" i="8" s="1"/>
  <c r="Q17" i="8" s="1"/>
  <c r="E17" i="8"/>
  <c r="F17" i="8" s="1"/>
  <c r="I17" i="8" s="1"/>
  <c r="B17" i="8"/>
  <c r="N16" i="8"/>
  <c r="O16" i="8" s="1"/>
  <c r="P16" i="8" s="1"/>
  <c r="Q16" i="8" s="1"/>
  <c r="E16" i="8"/>
  <c r="F16" i="8" s="1"/>
  <c r="G16" i="8" s="1"/>
  <c r="H16" i="8" s="1"/>
  <c r="B16" i="8"/>
  <c r="N15" i="8"/>
  <c r="O15" i="8" s="1"/>
  <c r="P15" i="8" s="1"/>
  <c r="Q15" i="8" s="1"/>
  <c r="E15" i="8"/>
  <c r="F15" i="8" s="1"/>
  <c r="B15" i="8"/>
  <c r="N14" i="8"/>
  <c r="O14" i="8" s="1"/>
  <c r="P14" i="8" s="1"/>
  <c r="Q14" i="8" s="1"/>
  <c r="E14" i="8"/>
  <c r="F14" i="8" s="1"/>
  <c r="I14" i="8" s="1"/>
  <c r="B14" i="8"/>
  <c r="N13" i="8"/>
  <c r="O13" i="8" s="1"/>
  <c r="P13" i="8" s="1"/>
  <c r="Q13" i="8" s="1"/>
  <c r="E13" i="8"/>
  <c r="F13" i="8" s="1"/>
  <c r="G13" i="8" s="1"/>
  <c r="H13" i="8" s="1"/>
  <c r="B13" i="8"/>
  <c r="N12" i="8"/>
  <c r="O12" i="8" s="1"/>
  <c r="P12" i="8" s="1"/>
  <c r="Q12" i="8" s="1"/>
  <c r="E12" i="8"/>
  <c r="F12" i="8" s="1"/>
  <c r="B12" i="8"/>
  <c r="N11" i="8"/>
  <c r="O11" i="8" s="1"/>
  <c r="P11" i="8" s="1"/>
  <c r="Q11" i="8" s="1"/>
  <c r="E11" i="8"/>
  <c r="F11" i="8" s="1"/>
  <c r="I11" i="8" s="1"/>
  <c r="B11" i="8"/>
  <c r="N10" i="8"/>
  <c r="O10" i="8" s="1"/>
  <c r="P10" i="8" s="1"/>
  <c r="Q10" i="8" s="1"/>
  <c r="E10" i="8"/>
  <c r="F10" i="8" s="1"/>
  <c r="G10" i="8" s="1"/>
  <c r="H10" i="8" s="1"/>
  <c r="B10" i="8"/>
  <c r="N9" i="8"/>
  <c r="O9" i="8" s="1"/>
  <c r="P9" i="8" s="1"/>
  <c r="Q9" i="8" s="1"/>
  <c r="E9" i="8"/>
  <c r="F9" i="8" s="1"/>
  <c r="B9" i="8"/>
  <c r="N8" i="8"/>
  <c r="O8" i="8" s="1"/>
  <c r="P8" i="8" s="1"/>
  <c r="Q8" i="8" s="1"/>
  <c r="E8" i="8"/>
  <c r="F8" i="8" s="1"/>
  <c r="I8" i="8" s="1"/>
  <c r="B8" i="8"/>
  <c r="N7" i="8"/>
  <c r="O7" i="8" s="1"/>
  <c r="P7" i="8" s="1"/>
  <c r="Q7" i="8" s="1"/>
  <c r="E7" i="8"/>
  <c r="F7" i="8" s="1"/>
  <c r="G7" i="8" s="1"/>
  <c r="H7" i="8" s="1"/>
  <c r="B7" i="8"/>
  <c r="N6" i="8"/>
  <c r="O6" i="8" s="1"/>
  <c r="P6" i="8" s="1"/>
  <c r="Q6" i="8" s="1"/>
  <c r="E6" i="8"/>
  <c r="F6" i="8" s="1"/>
  <c r="B6" i="8"/>
  <c r="I9" i="8" l="1"/>
  <c r="G9" i="8"/>
  <c r="H9" i="8" s="1"/>
  <c r="I12" i="8"/>
  <c r="G12" i="8"/>
  <c r="H12" i="8" s="1"/>
  <c r="I15" i="8"/>
  <c r="G15" i="8"/>
  <c r="H15" i="8" s="1"/>
  <c r="I18" i="8"/>
  <c r="G18" i="8"/>
  <c r="H18" i="8" s="1"/>
  <c r="I6" i="8"/>
  <c r="G6" i="8"/>
  <c r="H6" i="8" s="1"/>
  <c r="I7" i="8"/>
  <c r="I10" i="8"/>
  <c r="I13" i="8"/>
  <c r="I16" i="8"/>
  <c r="I19" i="8"/>
  <c r="G8" i="8"/>
  <c r="H8" i="8" s="1"/>
  <c r="G11" i="8"/>
  <c r="H11" i="8" s="1"/>
  <c r="G14" i="8"/>
  <c r="H14" i="8" s="1"/>
  <c r="G17" i="8"/>
  <c r="H17" i="8" s="1"/>
  <c r="G20" i="8"/>
  <c r="H20" i="8" s="1"/>
  <c r="G27" i="7"/>
  <c r="F26" i="7"/>
  <c r="Q26" i="7" l="1"/>
  <c r="P26" i="7"/>
  <c r="O26" i="7"/>
  <c r="N26" i="7"/>
  <c r="O7" i="7"/>
  <c r="P7" i="7" s="1"/>
  <c r="Q7" i="7" s="1"/>
  <c r="N7" i="7"/>
  <c r="O27" i="7" l="1"/>
  <c r="O30" i="7"/>
  <c r="O32" i="7"/>
  <c r="O36" i="7"/>
  <c r="O39" i="7"/>
  <c r="O6" i="7"/>
  <c r="F25" i="7"/>
  <c r="G25" i="7" s="1"/>
  <c r="H25" i="7" s="1"/>
  <c r="F12" i="7"/>
  <c r="E41" i="7"/>
  <c r="F41" i="7" s="1"/>
  <c r="G41" i="7" s="1"/>
  <c r="H41" i="7" s="1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25" i="7"/>
  <c r="E40" i="7"/>
  <c r="F40" i="7" s="1"/>
  <c r="G40" i="7" s="1"/>
  <c r="H40" i="7" s="1"/>
  <c r="E39" i="7"/>
  <c r="F39" i="7" s="1"/>
  <c r="G39" i="7" s="1"/>
  <c r="H39" i="7" s="1"/>
  <c r="N40" i="7"/>
  <c r="O40" i="7" s="1"/>
  <c r="P40" i="7" s="1"/>
  <c r="Q40" i="7" s="1"/>
  <c r="E38" i="7"/>
  <c r="F38" i="7" s="1"/>
  <c r="G38" i="7" s="1"/>
  <c r="H38" i="7" s="1"/>
  <c r="N39" i="7"/>
  <c r="E37" i="7"/>
  <c r="F37" i="7" s="1"/>
  <c r="G37" i="7" s="1"/>
  <c r="H37" i="7" s="1"/>
  <c r="N38" i="7"/>
  <c r="O38" i="7" s="1"/>
  <c r="E36" i="7"/>
  <c r="F36" i="7" s="1"/>
  <c r="G36" i="7" s="1"/>
  <c r="H36" i="7" s="1"/>
  <c r="N37" i="7"/>
  <c r="O37" i="7" s="1"/>
  <c r="E35" i="7"/>
  <c r="F35" i="7" s="1"/>
  <c r="G35" i="7" s="1"/>
  <c r="H35" i="7" s="1"/>
  <c r="N36" i="7"/>
  <c r="E34" i="7"/>
  <c r="F34" i="7" s="1"/>
  <c r="G34" i="7" s="1"/>
  <c r="H34" i="7" s="1"/>
  <c r="N35" i="7"/>
  <c r="O35" i="7" s="1"/>
  <c r="E33" i="7"/>
  <c r="F33" i="7" s="1"/>
  <c r="G33" i="7" s="1"/>
  <c r="H33" i="7" s="1"/>
  <c r="N34" i="7"/>
  <c r="O34" i="7" s="1"/>
  <c r="E32" i="7"/>
  <c r="F32" i="7" s="1"/>
  <c r="G32" i="7" s="1"/>
  <c r="H32" i="7" s="1"/>
  <c r="N33" i="7"/>
  <c r="O33" i="7" s="1"/>
  <c r="E31" i="7"/>
  <c r="F31" i="7" s="1"/>
  <c r="G31" i="7" s="1"/>
  <c r="H31" i="7" s="1"/>
  <c r="N32" i="7"/>
  <c r="E30" i="7"/>
  <c r="F30" i="7" s="1"/>
  <c r="G30" i="7" s="1"/>
  <c r="H30" i="7" s="1"/>
  <c r="N31" i="7"/>
  <c r="O31" i="7" s="1"/>
  <c r="E29" i="7"/>
  <c r="F29" i="7" s="1"/>
  <c r="G29" i="7" s="1"/>
  <c r="H29" i="7" s="1"/>
  <c r="N30" i="7"/>
  <c r="E28" i="7"/>
  <c r="F28" i="7" s="1"/>
  <c r="G28" i="7" s="1"/>
  <c r="H28" i="7" s="1"/>
  <c r="N29" i="7"/>
  <c r="O29" i="7" s="1"/>
  <c r="E27" i="7"/>
  <c r="F27" i="7" s="1"/>
  <c r="H27" i="7" s="1"/>
  <c r="N28" i="7"/>
  <c r="O28" i="7" s="1"/>
  <c r="E26" i="7"/>
  <c r="G26" i="7" s="1"/>
  <c r="H26" i="7" s="1"/>
  <c r="N27" i="7"/>
  <c r="E25" i="7"/>
  <c r="N25" i="7"/>
  <c r="O25" i="7" s="1"/>
  <c r="E21" i="7"/>
  <c r="F21" i="7" s="1"/>
  <c r="G21" i="7" s="1"/>
  <c r="H21" i="7" s="1"/>
  <c r="B21" i="7"/>
  <c r="N21" i="7"/>
  <c r="O21" i="7" s="1"/>
  <c r="E20" i="7"/>
  <c r="F20" i="7" s="1"/>
  <c r="B20" i="7"/>
  <c r="N20" i="7"/>
  <c r="O20" i="7" s="1"/>
  <c r="E19" i="7"/>
  <c r="F19" i="7" s="1"/>
  <c r="B19" i="7"/>
  <c r="N19" i="7"/>
  <c r="O19" i="7" s="1"/>
  <c r="P19" i="7" s="1"/>
  <c r="Q19" i="7" s="1"/>
  <c r="E18" i="7"/>
  <c r="F18" i="7" s="1"/>
  <c r="B18" i="7"/>
  <c r="N18" i="7"/>
  <c r="O18" i="7" s="1"/>
  <c r="E17" i="7"/>
  <c r="F17" i="7" s="1"/>
  <c r="B17" i="7"/>
  <c r="N17" i="7"/>
  <c r="O17" i="7" s="1"/>
  <c r="E16" i="7"/>
  <c r="F16" i="7" s="1"/>
  <c r="B16" i="7"/>
  <c r="N16" i="7"/>
  <c r="O16" i="7" s="1"/>
  <c r="P16" i="7" s="1"/>
  <c r="Q16" i="7" s="1"/>
  <c r="E15" i="7"/>
  <c r="F15" i="7" s="1"/>
  <c r="B15" i="7"/>
  <c r="N15" i="7"/>
  <c r="O15" i="7" s="1"/>
  <c r="E14" i="7"/>
  <c r="F14" i="7" s="1"/>
  <c r="B14" i="7"/>
  <c r="N14" i="7"/>
  <c r="O14" i="7" s="1"/>
  <c r="E13" i="7"/>
  <c r="F13" i="7" s="1"/>
  <c r="B13" i="7"/>
  <c r="N13" i="7"/>
  <c r="O13" i="7" s="1"/>
  <c r="E12" i="7"/>
  <c r="B12" i="7"/>
  <c r="N12" i="7"/>
  <c r="O12" i="7" s="1"/>
  <c r="E11" i="7"/>
  <c r="F11" i="7" s="1"/>
  <c r="B11" i="7"/>
  <c r="N11" i="7"/>
  <c r="O11" i="7" s="1"/>
  <c r="E10" i="7"/>
  <c r="F10" i="7" s="1"/>
  <c r="B10" i="7"/>
  <c r="N10" i="7"/>
  <c r="O10" i="7" s="1"/>
  <c r="P10" i="7" s="1"/>
  <c r="Q10" i="7" s="1"/>
  <c r="E9" i="7"/>
  <c r="F9" i="7" s="1"/>
  <c r="B9" i="7"/>
  <c r="N9" i="7"/>
  <c r="E8" i="7"/>
  <c r="F8" i="7" s="1"/>
  <c r="B8" i="7"/>
  <c r="N8" i="7"/>
  <c r="O8" i="7" s="1"/>
  <c r="E7" i="7"/>
  <c r="F7" i="7" s="1"/>
  <c r="B7" i="7"/>
  <c r="P6" i="7"/>
  <c r="Q6" i="7" s="1"/>
  <c r="N6" i="7"/>
  <c r="E6" i="7"/>
  <c r="F6" i="7" s="1"/>
  <c r="B6" i="7"/>
  <c r="I6" i="7" l="1"/>
  <c r="G6" i="7"/>
  <c r="H6" i="7" s="1"/>
  <c r="P17" i="7"/>
  <c r="Q17" i="7" s="1"/>
  <c r="O9" i="7"/>
  <c r="P9" i="7" s="1"/>
  <c r="Q9" i="7" s="1"/>
  <c r="P36" i="7"/>
  <c r="Q36" i="7" s="1"/>
  <c r="P32" i="7"/>
  <c r="Q32" i="7" s="1"/>
  <c r="P37" i="7"/>
  <c r="Q37" i="7" s="1"/>
  <c r="P27" i="7"/>
  <c r="Q27" i="7" s="1"/>
  <c r="P35" i="7"/>
  <c r="Q35" i="7" s="1"/>
  <c r="P29" i="7"/>
  <c r="Q29" i="7" s="1"/>
  <c r="P34" i="7"/>
  <c r="Q34" i="7" s="1"/>
  <c r="P39" i="7"/>
  <c r="Q39" i="7" s="1"/>
  <c r="P30" i="7"/>
  <c r="Q30" i="7" s="1"/>
  <c r="P38" i="7"/>
  <c r="Q38" i="7" s="1"/>
  <c r="P28" i="7"/>
  <c r="Q28" i="7" s="1"/>
  <c r="P33" i="7"/>
  <c r="Q33" i="7" s="1"/>
  <c r="P25" i="7"/>
  <c r="Q25" i="7" s="1"/>
  <c r="P31" i="7"/>
  <c r="Q31" i="7" s="1"/>
  <c r="P8" i="7"/>
  <c r="Q8" i="7" s="1"/>
  <c r="P21" i="7"/>
  <c r="Q21" i="7" s="1"/>
  <c r="P12" i="7"/>
  <c r="Q12" i="7" s="1"/>
  <c r="P14" i="7"/>
  <c r="Q14" i="7" s="1"/>
  <c r="P18" i="7"/>
  <c r="Q18" i="7" s="1"/>
  <c r="P13" i="7"/>
  <c r="Q13" i="7" s="1"/>
  <c r="P11" i="7"/>
  <c r="Q11" i="7" s="1"/>
  <c r="P20" i="7"/>
  <c r="Q20" i="7" s="1"/>
  <c r="P15" i="7"/>
  <c r="Q15" i="7" s="1"/>
  <c r="I10" i="7"/>
  <c r="G12" i="7"/>
  <c r="H12" i="7" s="1"/>
  <c r="I19" i="7"/>
  <c r="G20" i="7"/>
  <c r="H20" i="7" s="1"/>
  <c r="I20" i="7"/>
  <c r="I13" i="7"/>
  <c r="G13" i="7"/>
  <c r="H13" i="7" s="1"/>
  <c r="I11" i="7"/>
  <c r="G11" i="7"/>
  <c r="H11" i="7" s="1"/>
  <c r="G15" i="7"/>
  <c r="H15" i="7" s="1"/>
  <c r="I15" i="7"/>
  <c r="I8" i="7"/>
  <c r="G8" i="7"/>
  <c r="H8" i="7" s="1"/>
  <c r="I17" i="7"/>
  <c r="G17" i="7"/>
  <c r="H17" i="7" s="1"/>
  <c r="G10" i="7"/>
  <c r="H10" i="7" s="1"/>
  <c r="I14" i="7"/>
  <c r="G14" i="7"/>
  <c r="H14" i="7" s="1"/>
  <c r="G19" i="7"/>
  <c r="H19" i="7" s="1"/>
  <c r="G7" i="7"/>
  <c r="H7" i="7" s="1"/>
  <c r="I7" i="7"/>
  <c r="G9" i="7"/>
  <c r="H9" i="7" s="1"/>
  <c r="I9" i="7"/>
  <c r="I16" i="7"/>
  <c r="G16" i="7"/>
  <c r="H16" i="7" s="1"/>
  <c r="I18" i="7"/>
  <c r="G18" i="7"/>
  <c r="H18" i="7" s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6" i="6"/>
  <c r="I21" i="7" l="1"/>
  <c r="I12" i="7"/>
  <c r="E41" i="6"/>
  <c r="F41" i="6" s="1"/>
  <c r="F7" i="6" l="1"/>
  <c r="G7" i="6" s="1"/>
  <c r="H7" i="6" s="1"/>
  <c r="E7" i="6"/>
  <c r="E30" i="6"/>
  <c r="F30" i="6" s="1"/>
  <c r="G30" i="6" s="1"/>
  <c r="H30" i="6" s="1"/>
  <c r="E11" i="6"/>
  <c r="F11" i="6" s="1"/>
  <c r="G11" i="6" s="1"/>
  <c r="H11" i="6" s="1"/>
  <c r="N28" i="6"/>
  <c r="O28" i="6" s="1"/>
  <c r="P28" i="6" s="1"/>
  <c r="Q28" i="6" s="1"/>
  <c r="N10" i="6"/>
  <c r="O10" i="6" s="1"/>
  <c r="P10" i="6" s="1"/>
  <c r="Q10" i="6" s="1"/>
  <c r="E40" i="6" l="1"/>
  <c r="F40" i="6" s="1"/>
  <c r="G40" i="6" s="1"/>
  <c r="H40" i="6" s="1"/>
  <c r="N38" i="6"/>
  <c r="O38" i="6" s="1"/>
  <c r="P38" i="6" s="1"/>
  <c r="Q38" i="6" s="1"/>
  <c r="E39" i="6"/>
  <c r="F39" i="6" s="1"/>
  <c r="G39" i="6" s="1"/>
  <c r="H39" i="6" s="1"/>
  <c r="N37" i="6"/>
  <c r="O37" i="6" s="1"/>
  <c r="P37" i="6" s="1"/>
  <c r="Q37" i="6" s="1"/>
  <c r="E38" i="6"/>
  <c r="F38" i="6" s="1"/>
  <c r="G38" i="6" s="1"/>
  <c r="H38" i="6" s="1"/>
  <c r="N36" i="6"/>
  <c r="O36" i="6" s="1"/>
  <c r="P36" i="6" s="1"/>
  <c r="Q36" i="6" s="1"/>
  <c r="E37" i="6"/>
  <c r="F37" i="6" s="1"/>
  <c r="G37" i="6" s="1"/>
  <c r="H37" i="6" s="1"/>
  <c r="N35" i="6"/>
  <c r="O35" i="6" s="1"/>
  <c r="P35" i="6" s="1"/>
  <c r="Q35" i="6" s="1"/>
  <c r="E36" i="6"/>
  <c r="F36" i="6" s="1"/>
  <c r="G36" i="6" s="1"/>
  <c r="H36" i="6" s="1"/>
  <c r="N34" i="6"/>
  <c r="O34" i="6" s="1"/>
  <c r="P34" i="6" s="1"/>
  <c r="Q34" i="6" s="1"/>
  <c r="E35" i="6"/>
  <c r="F35" i="6" s="1"/>
  <c r="G35" i="6" s="1"/>
  <c r="H35" i="6" s="1"/>
  <c r="N33" i="6"/>
  <c r="O33" i="6" s="1"/>
  <c r="P33" i="6" s="1"/>
  <c r="Q33" i="6" s="1"/>
  <c r="E34" i="6"/>
  <c r="F34" i="6" s="1"/>
  <c r="G34" i="6" s="1"/>
  <c r="H34" i="6" s="1"/>
  <c r="N32" i="6"/>
  <c r="O32" i="6" s="1"/>
  <c r="P32" i="6" s="1"/>
  <c r="Q32" i="6" s="1"/>
  <c r="E33" i="6"/>
  <c r="F33" i="6" s="1"/>
  <c r="G33" i="6" s="1"/>
  <c r="H33" i="6" s="1"/>
  <c r="N31" i="6"/>
  <c r="O31" i="6" s="1"/>
  <c r="P31" i="6" s="1"/>
  <c r="Q31" i="6" s="1"/>
  <c r="E32" i="6"/>
  <c r="F32" i="6" s="1"/>
  <c r="G32" i="6" s="1"/>
  <c r="H32" i="6" s="1"/>
  <c r="N30" i="6"/>
  <c r="O30" i="6" s="1"/>
  <c r="P30" i="6" s="1"/>
  <c r="Q30" i="6" s="1"/>
  <c r="E31" i="6"/>
  <c r="F31" i="6" s="1"/>
  <c r="G31" i="6" s="1"/>
  <c r="H31" i="6" s="1"/>
  <c r="N29" i="6"/>
  <c r="O29" i="6" s="1"/>
  <c r="P29" i="6" s="1"/>
  <c r="Q29" i="6" s="1"/>
  <c r="E29" i="6"/>
  <c r="F29" i="6" s="1"/>
  <c r="G29" i="6" s="1"/>
  <c r="H29" i="6" s="1"/>
  <c r="N27" i="6"/>
  <c r="O27" i="6" s="1"/>
  <c r="P27" i="6" s="1"/>
  <c r="Q27" i="6" s="1"/>
  <c r="E28" i="6"/>
  <c r="F28" i="6" s="1"/>
  <c r="G28" i="6" s="1"/>
  <c r="H28" i="6" s="1"/>
  <c r="N26" i="6"/>
  <c r="O26" i="6" s="1"/>
  <c r="P26" i="6" s="1"/>
  <c r="Q26" i="6" s="1"/>
  <c r="E27" i="6"/>
  <c r="F27" i="6" s="1"/>
  <c r="G27" i="6" s="1"/>
  <c r="H27" i="6" s="1"/>
  <c r="N25" i="6"/>
  <c r="O25" i="6" s="1"/>
  <c r="P25" i="6" s="1"/>
  <c r="Q25" i="6" s="1"/>
  <c r="E26" i="6"/>
  <c r="F26" i="6" s="1"/>
  <c r="G26" i="6" s="1"/>
  <c r="H26" i="6" s="1"/>
  <c r="P24" i="6"/>
  <c r="Q24" i="6" s="1"/>
  <c r="N24" i="6"/>
  <c r="G25" i="6"/>
  <c r="H25" i="6" s="1"/>
  <c r="E25" i="6"/>
  <c r="N20" i="6"/>
  <c r="O20" i="6" s="1"/>
  <c r="P20" i="6" s="1"/>
  <c r="Q20" i="6" s="1"/>
  <c r="E21" i="6"/>
  <c r="F21" i="6" s="1"/>
  <c r="G21" i="6" s="1"/>
  <c r="H21" i="6" s="1"/>
  <c r="N19" i="6"/>
  <c r="O19" i="6" s="1"/>
  <c r="P19" i="6" s="1"/>
  <c r="Q19" i="6" s="1"/>
  <c r="E20" i="6"/>
  <c r="F20" i="6" s="1"/>
  <c r="G20" i="6" s="1"/>
  <c r="H20" i="6" s="1"/>
  <c r="N18" i="6"/>
  <c r="O18" i="6" s="1"/>
  <c r="P18" i="6" s="1"/>
  <c r="Q18" i="6" s="1"/>
  <c r="E19" i="6"/>
  <c r="F19" i="6" s="1"/>
  <c r="G19" i="6" s="1"/>
  <c r="H19" i="6" s="1"/>
  <c r="N17" i="6"/>
  <c r="O17" i="6" s="1"/>
  <c r="P17" i="6" s="1"/>
  <c r="Q17" i="6" s="1"/>
  <c r="E18" i="6"/>
  <c r="F18" i="6" s="1"/>
  <c r="G18" i="6" s="1"/>
  <c r="H18" i="6" s="1"/>
  <c r="N16" i="6"/>
  <c r="O16" i="6" s="1"/>
  <c r="P16" i="6" s="1"/>
  <c r="Q16" i="6" s="1"/>
  <c r="E17" i="6"/>
  <c r="F17" i="6" s="1"/>
  <c r="G17" i="6" s="1"/>
  <c r="H17" i="6" s="1"/>
  <c r="N15" i="6"/>
  <c r="O15" i="6" s="1"/>
  <c r="P15" i="6" s="1"/>
  <c r="Q15" i="6" s="1"/>
  <c r="E16" i="6"/>
  <c r="F16" i="6" s="1"/>
  <c r="G16" i="6" s="1"/>
  <c r="H16" i="6" s="1"/>
  <c r="N14" i="6"/>
  <c r="O14" i="6" s="1"/>
  <c r="P14" i="6" s="1"/>
  <c r="Q14" i="6" s="1"/>
  <c r="E15" i="6"/>
  <c r="F15" i="6" s="1"/>
  <c r="G15" i="6" s="1"/>
  <c r="H15" i="6" s="1"/>
  <c r="N13" i="6"/>
  <c r="O13" i="6" s="1"/>
  <c r="P13" i="6" s="1"/>
  <c r="Q13" i="6" s="1"/>
  <c r="E14" i="6"/>
  <c r="F14" i="6" s="1"/>
  <c r="G14" i="6" s="1"/>
  <c r="H14" i="6" s="1"/>
  <c r="N12" i="6"/>
  <c r="O12" i="6" s="1"/>
  <c r="P12" i="6" s="1"/>
  <c r="Q12" i="6" s="1"/>
  <c r="E13" i="6"/>
  <c r="F13" i="6" s="1"/>
  <c r="G13" i="6" s="1"/>
  <c r="H13" i="6" s="1"/>
  <c r="N11" i="6"/>
  <c r="O11" i="6" s="1"/>
  <c r="P11" i="6" s="1"/>
  <c r="Q11" i="6" s="1"/>
  <c r="E12" i="6"/>
  <c r="F12" i="6" s="1"/>
  <c r="G12" i="6" s="1"/>
  <c r="H12" i="6" s="1"/>
  <c r="N9" i="6"/>
  <c r="O9" i="6" s="1"/>
  <c r="P9" i="6" s="1"/>
  <c r="Q9" i="6" s="1"/>
  <c r="E10" i="6"/>
  <c r="F10" i="6" s="1"/>
  <c r="G10" i="6" s="1"/>
  <c r="H10" i="6" s="1"/>
  <c r="N8" i="6"/>
  <c r="O8" i="6" s="1"/>
  <c r="P8" i="6" s="1"/>
  <c r="Q8" i="6" s="1"/>
  <c r="E9" i="6"/>
  <c r="F9" i="6" s="1"/>
  <c r="G9" i="6" s="1"/>
  <c r="H9" i="6" s="1"/>
  <c r="N7" i="6"/>
  <c r="O7" i="6" s="1"/>
  <c r="P7" i="6" s="1"/>
  <c r="Q7" i="6" s="1"/>
  <c r="E8" i="6"/>
  <c r="F8" i="6" s="1"/>
  <c r="G8" i="6" s="1"/>
  <c r="H8" i="6" s="1"/>
  <c r="P6" i="6"/>
  <c r="Q6" i="6" s="1"/>
  <c r="N6" i="6"/>
  <c r="G6" i="6"/>
  <c r="H6" i="6" s="1"/>
  <c r="E6" i="6"/>
  <c r="D24" i="5" l="1"/>
  <c r="E24" i="5" s="1"/>
  <c r="F24" i="5" s="1"/>
  <c r="O33" i="5" l="1"/>
  <c r="N36" i="5"/>
  <c r="N35" i="5"/>
  <c r="N34" i="5"/>
  <c r="O34" i="5" s="1"/>
  <c r="N33" i="5"/>
  <c r="N32" i="5"/>
  <c r="O32" i="5" s="1"/>
  <c r="N31" i="5"/>
  <c r="N30" i="5"/>
  <c r="N29" i="5"/>
  <c r="N28" i="5"/>
  <c r="O28" i="5" s="1"/>
  <c r="N27" i="5"/>
  <c r="O27" i="5" s="1"/>
  <c r="N26" i="5"/>
  <c r="O26" i="5" s="1"/>
  <c r="N25" i="5"/>
  <c r="N24" i="5"/>
  <c r="O24" i="5" s="1"/>
  <c r="P23" i="5"/>
  <c r="N23" i="5"/>
  <c r="O31" i="5" l="1"/>
  <c r="P31" i="5" s="1"/>
  <c r="O25" i="5"/>
  <c r="P25" i="5" s="1"/>
  <c r="P26" i="5"/>
  <c r="P32" i="5"/>
  <c r="O36" i="5"/>
  <c r="P36" i="5" s="1"/>
  <c r="O30" i="5"/>
  <c r="P30" i="5" s="1"/>
  <c r="O35" i="5"/>
  <c r="P35" i="5" s="1"/>
  <c r="O29" i="5"/>
  <c r="P29" i="5" s="1"/>
  <c r="P27" i="5"/>
  <c r="P33" i="5"/>
  <c r="P28" i="5"/>
  <c r="P34" i="5"/>
  <c r="P24" i="5"/>
  <c r="N19" i="5" l="1"/>
  <c r="N18" i="5"/>
  <c r="N17" i="5"/>
  <c r="N16" i="5"/>
  <c r="N15" i="5"/>
  <c r="N14" i="5"/>
  <c r="N13" i="5"/>
  <c r="N12" i="5"/>
  <c r="N11" i="5"/>
  <c r="O11" i="5" s="1"/>
  <c r="P11" i="5" s="1"/>
  <c r="N10" i="5"/>
  <c r="N9" i="5"/>
  <c r="O9" i="5" s="1"/>
  <c r="P9" i="5" s="1"/>
  <c r="N8" i="5"/>
  <c r="N7" i="5"/>
  <c r="O7" i="5" s="1"/>
  <c r="P7" i="5" s="1"/>
  <c r="N6" i="5"/>
  <c r="P6" i="5" s="1"/>
  <c r="O16" i="5" l="1"/>
  <c r="P16" i="5" s="1"/>
  <c r="O14" i="5"/>
  <c r="P14" i="5" s="1"/>
  <c r="O10" i="5"/>
  <c r="P10" i="5" s="1"/>
  <c r="O15" i="5"/>
  <c r="P15" i="5" s="1"/>
  <c r="O17" i="5"/>
  <c r="P17" i="5" s="1"/>
  <c r="O8" i="5"/>
  <c r="P8" i="5" s="1"/>
  <c r="O12" i="5"/>
  <c r="P12" i="5" s="1"/>
  <c r="O18" i="5"/>
  <c r="P18" i="5" s="1"/>
  <c r="O13" i="5"/>
  <c r="P13" i="5" s="1"/>
  <c r="O19" i="5"/>
  <c r="P19" i="5" s="1"/>
  <c r="F6" i="5"/>
  <c r="F26" i="5"/>
  <c r="F23" i="5"/>
  <c r="D25" i="5"/>
  <c r="E25" i="5" s="1"/>
  <c r="F25" i="5" s="1"/>
  <c r="D26" i="5"/>
  <c r="E26" i="5" s="1"/>
  <c r="D27" i="5"/>
  <c r="D28" i="5"/>
  <c r="D29" i="5"/>
  <c r="E29" i="5" s="1"/>
  <c r="D30" i="5"/>
  <c r="E30" i="5" s="1"/>
  <c r="D31" i="5"/>
  <c r="E31" i="5" s="1"/>
  <c r="F31" i="5" s="1"/>
  <c r="D32" i="5"/>
  <c r="E32" i="5" s="1"/>
  <c r="F32" i="5" s="1"/>
  <c r="D33" i="5"/>
  <c r="D34" i="5"/>
  <c r="D35" i="5"/>
  <c r="E35" i="5" s="1"/>
  <c r="F35" i="5" s="1"/>
  <c r="D36" i="5"/>
  <c r="E36" i="5" s="1"/>
  <c r="F36" i="5" s="1"/>
  <c r="D37" i="5"/>
  <c r="E37" i="5" s="1"/>
  <c r="F37" i="5" s="1"/>
  <c r="D23" i="5"/>
  <c r="D7" i="5"/>
  <c r="E7" i="5" s="1"/>
  <c r="F7" i="5" s="1"/>
  <c r="D8" i="5"/>
  <c r="D9" i="5"/>
  <c r="D10" i="5"/>
  <c r="E10" i="5" s="1"/>
  <c r="F10" i="5" s="1"/>
  <c r="D11" i="5"/>
  <c r="E11" i="5" s="1"/>
  <c r="D12" i="5"/>
  <c r="E12" i="5" s="1"/>
  <c r="F12" i="5" s="1"/>
  <c r="D13" i="5"/>
  <c r="E13" i="5" s="1"/>
  <c r="F13" i="5" s="1"/>
  <c r="D14" i="5"/>
  <c r="D15" i="5"/>
  <c r="D16" i="5"/>
  <c r="E16" i="5" s="1"/>
  <c r="F16" i="5" s="1"/>
  <c r="D17" i="5"/>
  <c r="E17" i="5" s="1"/>
  <c r="D18" i="5"/>
  <c r="E18" i="5" s="1"/>
  <c r="D19" i="5"/>
  <c r="E19" i="5" s="1"/>
  <c r="D6" i="5"/>
  <c r="F29" i="5"/>
  <c r="F30" i="5"/>
  <c r="D153" i="3"/>
  <c r="D154" i="3"/>
  <c r="E154" i="3" s="1"/>
  <c r="F154" i="3" s="1"/>
  <c r="D155" i="3"/>
  <c r="E155" i="3" s="1"/>
  <c r="F155" i="3" s="1"/>
  <c r="D156" i="3"/>
  <c r="E156" i="3" s="1"/>
  <c r="F156" i="3" s="1"/>
  <c r="D157" i="3"/>
  <c r="D158" i="3"/>
  <c r="D159" i="3"/>
  <c r="D160" i="3"/>
  <c r="E160" i="3" s="1"/>
  <c r="F160" i="3" s="1"/>
  <c r="D161" i="3"/>
  <c r="E161" i="3" s="1"/>
  <c r="F161" i="3" s="1"/>
  <c r="D162" i="3"/>
  <c r="E162" i="3" s="1"/>
  <c r="F162" i="3" s="1"/>
  <c r="D163" i="3"/>
  <c r="D164" i="3"/>
  <c r="D152" i="3"/>
  <c r="E152" i="3"/>
  <c r="F152" i="3" s="1"/>
  <c r="D141" i="3"/>
  <c r="D142" i="3"/>
  <c r="E142" i="3" s="1"/>
  <c r="F142" i="3" s="1"/>
  <c r="D143" i="3"/>
  <c r="E143" i="3" s="1"/>
  <c r="F143" i="3" s="1"/>
  <c r="D144" i="3"/>
  <c r="E144" i="3" s="1"/>
  <c r="F144" i="3" s="1"/>
  <c r="D145" i="3"/>
  <c r="D146" i="3"/>
  <c r="E146" i="3" s="1"/>
  <c r="F146" i="3" s="1"/>
  <c r="D147" i="3"/>
  <c r="E147" i="3" s="1"/>
  <c r="F147" i="3" s="1"/>
  <c r="D148" i="3"/>
  <c r="E148" i="3" s="1"/>
  <c r="F148" i="3" s="1"/>
  <c r="D135" i="3"/>
  <c r="D136" i="3"/>
  <c r="E136" i="3" s="1"/>
  <c r="F136" i="3" s="1"/>
  <c r="D137" i="3"/>
  <c r="E137" i="3" s="1"/>
  <c r="F137" i="3" s="1"/>
  <c r="D138" i="3"/>
  <c r="E138" i="3" s="1"/>
  <c r="F138" i="3" s="1"/>
  <c r="D139" i="3"/>
  <c r="E139" i="3" s="1"/>
  <c r="F139" i="3" s="1"/>
  <c r="D140" i="3"/>
  <c r="E140" i="3" s="1"/>
  <c r="F140" i="3" s="1"/>
  <c r="F11" i="5"/>
  <c r="F17" i="5"/>
  <c r="F18" i="5"/>
  <c r="F19" i="5"/>
  <c r="H134" i="3"/>
  <c r="H133" i="3"/>
  <c r="E164" i="3"/>
  <c r="F164" i="3" s="1"/>
  <c r="E163" i="3"/>
  <c r="F163" i="3" s="1"/>
  <c r="E159" i="3"/>
  <c r="F159" i="3" s="1"/>
  <c r="E158" i="3"/>
  <c r="F158" i="3" s="1"/>
  <c r="E157" i="3"/>
  <c r="F157" i="3" s="1"/>
  <c r="E153" i="3"/>
  <c r="F153" i="3" s="1"/>
  <c r="E151" i="3"/>
  <c r="F151" i="3" s="1"/>
  <c r="E145" i="3"/>
  <c r="F145" i="3" s="1"/>
  <c r="E141" i="3"/>
  <c r="F141" i="3" s="1"/>
  <c r="E135" i="3"/>
  <c r="F135" i="3" s="1"/>
  <c r="E14" i="5" l="1"/>
  <c r="F14" i="5" s="1"/>
  <c r="E8" i="5"/>
  <c r="F8" i="5" s="1"/>
  <c r="E34" i="5"/>
  <c r="F34" i="5" s="1"/>
  <c r="E28" i="5"/>
  <c r="F28" i="5" s="1"/>
  <c r="E15" i="5"/>
  <c r="F15" i="5" s="1"/>
  <c r="E9" i="5"/>
  <c r="F9" i="5" s="1"/>
  <c r="E33" i="5"/>
  <c r="F33" i="5" s="1"/>
  <c r="E27" i="5"/>
  <c r="F27" i="5" s="1"/>
  <c r="D100" i="3"/>
  <c r="E100" i="3" s="1"/>
  <c r="F100" i="3" s="1"/>
  <c r="D101" i="3"/>
  <c r="E101" i="3"/>
  <c r="F101" i="3"/>
  <c r="D102" i="3"/>
  <c r="E102" i="3"/>
  <c r="F102" i="3"/>
  <c r="D103" i="3"/>
  <c r="E103" i="3"/>
  <c r="F103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 s="1"/>
  <c r="F108" i="3" s="1"/>
  <c r="D109" i="3"/>
  <c r="E109" i="3"/>
  <c r="F109" i="3"/>
  <c r="D110" i="3"/>
  <c r="E110" i="3"/>
  <c r="F110" i="3" s="1"/>
  <c r="D111" i="3"/>
  <c r="E111" i="3"/>
  <c r="F111" i="3"/>
  <c r="D112" i="3"/>
  <c r="E112" i="3"/>
  <c r="F112" i="3" s="1"/>
  <c r="D113" i="3"/>
  <c r="E113" i="3"/>
  <c r="F113" i="3"/>
  <c r="E116" i="3"/>
  <c r="F116" i="3" s="1"/>
  <c r="D117" i="3"/>
  <c r="E117" i="3" s="1"/>
  <c r="F117" i="3" s="1"/>
  <c r="D118" i="3"/>
  <c r="E118" i="3" s="1"/>
  <c r="F118" i="3" s="1"/>
  <c r="D119" i="3"/>
  <c r="E119" i="3"/>
  <c r="F119" i="3"/>
  <c r="D120" i="3"/>
  <c r="E120" i="3" s="1"/>
  <c r="F120" i="3" s="1"/>
  <c r="D121" i="3"/>
  <c r="E121" i="3"/>
  <c r="F121" i="3"/>
  <c r="D122" i="3"/>
  <c r="E122" i="3" s="1"/>
  <c r="F122" i="3" s="1"/>
  <c r="D123" i="3"/>
  <c r="E123" i="3" s="1"/>
  <c r="F123" i="3" s="1"/>
  <c r="D124" i="3"/>
  <c r="E124" i="3" s="1"/>
  <c r="F124" i="3" s="1"/>
  <c r="D125" i="3"/>
  <c r="E125" i="3"/>
  <c r="F125" i="3"/>
  <c r="D126" i="3"/>
  <c r="E126" i="3" s="1"/>
  <c r="F126" i="3" s="1"/>
  <c r="D127" i="3"/>
  <c r="E127" i="3"/>
  <c r="F127" i="3"/>
  <c r="D128" i="3"/>
  <c r="E128" i="3" s="1"/>
  <c r="F128" i="3" s="1"/>
  <c r="D129" i="3"/>
  <c r="E129" i="3" s="1"/>
  <c r="F129" i="3" s="1"/>
  <c r="D94" i="3" l="1"/>
  <c r="E94" i="3" s="1"/>
  <c r="F94" i="3" s="1"/>
  <c r="D93" i="3"/>
  <c r="E93" i="3" s="1"/>
  <c r="F93" i="3" s="1"/>
  <c r="D92" i="3"/>
  <c r="E92" i="3" s="1"/>
  <c r="F92" i="3" s="1"/>
  <c r="D91" i="3"/>
  <c r="E91" i="3" s="1"/>
  <c r="F91" i="3" s="1"/>
  <c r="D90" i="3"/>
  <c r="E90" i="3" s="1"/>
  <c r="F90" i="3" s="1"/>
  <c r="D89" i="3"/>
  <c r="E89" i="3" s="1"/>
  <c r="F89" i="3" s="1"/>
  <c r="E62" i="3"/>
  <c r="F62" i="3" s="1"/>
  <c r="D88" i="3"/>
  <c r="E88" i="3" s="1"/>
  <c r="F88" i="3" s="1"/>
  <c r="E61" i="3"/>
  <c r="F61" i="3" s="1"/>
  <c r="D87" i="3"/>
  <c r="E87" i="3" s="1"/>
  <c r="F87" i="3" s="1"/>
  <c r="E60" i="3"/>
  <c r="F60" i="3" s="1"/>
  <c r="D86" i="3"/>
  <c r="E86" i="3" s="1"/>
  <c r="F86" i="3" s="1"/>
  <c r="E59" i="3"/>
  <c r="F59" i="3" s="1"/>
  <c r="D85" i="3"/>
  <c r="E85" i="3" s="1"/>
  <c r="F85" i="3" s="1"/>
  <c r="E58" i="3"/>
  <c r="F58" i="3" s="1"/>
  <c r="D84" i="3"/>
  <c r="E84" i="3" s="1"/>
  <c r="F84" i="3" s="1"/>
  <c r="E57" i="3"/>
  <c r="F57" i="3" s="1"/>
  <c r="D83" i="3"/>
  <c r="E83" i="3" s="1"/>
  <c r="F83" i="3" s="1"/>
  <c r="E56" i="3"/>
  <c r="F56" i="3" s="1"/>
  <c r="E82" i="3"/>
  <c r="F82" i="3" s="1"/>
  <c r="E55" i="3"/>
  <c r="F55" i="3" s="1"/>
  <c r="E54" i="3"/>
  <c r="F54" i="3" s="1"/>
  <c r="E53" i="3"/>
  <c r="F53" i="3" s="1"/>
  <c r="D79" i="3"/>
  <c r="E79" i="3" s="1"/>
  <c r="F79" i="3" s="1"/>
  <c r="E52" i="3"/>
  <c r="F52" i="3" s="1"/>
  <c r="D78" i="3"/>
  <c r="E78" i="3" s="1"/>
  <c r="F78" i="3" s="1"/>
  <c r="E51" i="3"/>
  <c r="F51" i="3" s="1"/>
  <c r="D77" i="3"/>
  <c r="E77" i="3" s="1"/>
  <c r="F77" i="3" s="1"/>
  <c r="E50" i="3"/>
  <c r="F50" i="3" s="1"/>
  <c r="D76" i="3"/>
  <c r="E76" i="3" s="1"/>
  <c r="F76" i="3" s="1"/>
  <c r="E49" i="3"/>
  <c r="F49" i="3" s="1"/>
  <c r="D75" i="3"/>
  <c r="E75" i="3" s="1"/>
  <c r="F75" i="3" s="1"/>
  <c r="F48" i="3"/>
  <c r="E48" i="3"/>
  <c r="D74" i="3"/>
  <c r="E74" i="3" s="1"/>
  <c r="F74" i="3" s="1"/>
  <c r="E47" i="3"/>
  <c r="F47" i="3" s="1"/>
  <c r="D73" i="3"/>
  <c r="E73" i="3" s="1"/>
  <c r="F73" i="3" s="1"/>
  <c r="E72" i="3"/>
  <c r="F72" i="3" s="1"/>
  <c r="D72" i="3"/>
  <c r="D71" i="3"/>
  <c r="E71" i="3" s="1"/>
  <c r="F71" i="3" s="1"/>
  <c r="D70" i="3"/>
  <c r="E70" i="3" s="1"/>
  <c r="F70" i="3" s="1"/>
  <c r="E43" i="3"/>
  <c r="F43" i="3" s="1"/>
  <c r="D69" i="3"/>
  <c r="E69" i="3" s="1"/>
  <c r="F69" i="3" s="1"/>
  <c r="E42" i="3"/>
  <c r="F42" i="3" s="1"/>
  <c r="D68" i="3"/>
  <c r="E68" i="3" s="1"/>
  <c r="F68" i="3" s="1"/>
  <c r="E41" i="3"/>
  <c r="F41" i="3" s="1"/>
  <c r="D67" i="3"/>
  <c r="E67" i="3" s="1"/>
  <c r="F67" i="3" s="1"/>
  <c r="E40" i="3"/>
  <c r="F40" i="3" s="1"/>
  <c r="F39" i="3"/>
  <c r="E39" i="3"/>
  <c r="E38" i="3"/>
  <c r="F38" i="3" s="1"/>
  <c r="E37" i="3"/>
  <c r="F37" i="3" s="1"/>
  <c r="F36" i="3"/>
  <c r="E36" i="3"/>
  <c r="E35" i="3"/>
  <c r="F35" i="3" s="1"/>
  <c r="E34" i="3"/>
  <c r="F34" i="3" s="1"/>
  <c r="E33" i="3"/>
  <c r="F33" i="3" s="1"/>
  <c r="E32" i="3"/>
  <c r="F32" i="3" s="1"/>
  <c r="E31" i="3"/>
  <c r="F31" i="3" s="1"/>
  <c r="D30" i="3"/>
  <c r="E30" i="3" s="1"/>
  <c r="F30" i="3" s="1"/>
  <c r="E29" i="3"/>
  <c r="F29" i="3" s="1"/>
  <c r="E28" i="3"/>
  <c r="F28" i="3" s="1"/>
  <c r="E27" i="3"/>
  <c r="F27" i="3" s="1"/>
  <c r="E26" i="3"/>
  <c r="F26" i="3" s="1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M61" i="2" l="1"/>
  <c r="N61" i="2" s="1"/>
  <c r="O61" i="2" s="1"/>
  <c r="M46" i="2"/>
  <c r="N46" i="2" s="1"/>
  <c r="O46" i="2" s="1"/>
  <c r="M66" i="2" l="1"/>
  <c r="N66" i="2" s="1"/>
  <c r="O66" i="2" s="1"/>
  <c r="M51" i="2"/>
  <c r="N51" i="2" s="1"/>
  <c r="O51" i="2" s="1"/>
  <c r="E53" i="2"/>
  <c r="F53" i="2" s="1"/>
  <c r="M40" i="2"/>
  <c r="N40" i="2" s="1"/>
  <c r="O40" i="2" s="1"/>
  <c r="M41" i="2"/>
  <c r="N41" i="2" s="1"/>
  <c r="O41" i="2" s="1"/>
  <c r="M42" i="2"/>
  <c r="N42" i="2" s="1"/>
  <c r="O42" i="2" s="1"/>
  <c r="M43" i="2"/>
  <c r="N43" i="2" s="1"/>
  <c r="O43" i="2" s="1"/>
  <c r="M44" i="2"/>
  <c r="M45" i="2"/>
  <c r="N45" i="2" s="1"/>
  <c r="O45" i="2" s="1"/>
  <c r="M47" i="2"/>
  <c r="N47" i="2" s="1"/>
  <c r="O47" i="2" s="1"/>
  <c r="M48" i="2"/>
  <c r="N48" i="2" s="1"/>
  <c r="O48" i="2" s="1"/>
  <c r="M49" i="2"/>
  <c r="N49" i="2" s="1"/>
  <c r="O49" i="2" s="1"/>
  <c r="M50" i="2"/>
  <c r="M52" i="2"/>
  <c r="N52" i="2" s="1"/>
  <c r="O52" i="2" s="1"/>
  <c r="M57" i="2"/>
  <c r="N57" i="2" s="1"/>
  <c r="O57" i="2" s="1"/>
  <c r="M58" i="2"/>
  <c r="N58" i="2" s="1"/>
  <c r="O58" i="2" s="1"/>
  <c r="M59" i="2"/>
  <c r="N59" i="2" s="1"/>
  <c r="O59" i="2" s="1"/>
  <c r="M60" i="2"/>
  <c r="N60" i="2" s="1"/>
  <c r="O60" i="2" s="1"/>
  <c r="M62" i="2"/>
  <c r="N62" i="2" s="1"/>
  <c r="O62" i="2" s="1"/>
  <c r="M63" i="2"/>
  <c r="N63" i="2" s="1"/>
  <c r="O63" i="2" s="1"/>
  <c r="M64" i="2"/>
  <c r="N64" i="2" s="1"/>
  <c r="O64" i="2" s="1"/>
  <c r="M65" i="2"/>
  <c r="N65" i="2" s="1"/>
  <c r="O65" i="2" s="1"/>
  <c r="M67" i="2"/>
  <c r="N67" i="2" s="1"/>
  <c r="O67" i="2" s="1"/>
  <c r="M56" i="2"/>
  <c r="N56" i="2" s="1"/>
  <c r="O56" i="2" s="1"/>
  <c r="N55" i="2"/>
  <c r="O55" i="2" s="1"/>
  <c r="N50" i="2"/>
  <c r="O50" i="2"/>
  <c r="N44" i="2"/>
  <c r="O44" i="2" s="1"/>
  <c r="E62" i="2"/>
  <c r="F62" i="2" s="1"/>
  <c r="E47" i="2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2" i="2"/>
  <c r="F52" i="2" s="1"/>
  <c r="E51" i="2"/>
  <c r="F51" i="2" s="1"/>
  <c r="E50" i="2"/>
  <c r="F50" i="2" s="1"/>
  <c r="E49" i="2"/>
  <c r="F49" i="2" s="1"/>
  <c r="E48" i="2"/>
  <c r="F48" i="2"/>
  <c r="F47" i="2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/>
  <c r="F8" i="2"/>
  <c r="D30" i="2" s="1"/>
  <c r="E30" i="2" s="1"/>
  <c r="F30" i="2" s="1"/>
  <c r="E29" i="2"/>
  <c r="F29" i="2" s="1"/>
  <c r="E28" i="2"/>
  <c r="F28" i="2" s="1"/>
  <c r="E27" i="2"/>
  <c r="F27" i="2" s="1"/>
  <c r="E26" i="2"/>
  <c r="F26" i="2" s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7" i="2"/>
  <c r="F6" i="2"/>
  <c r="F5" i="2"/>
  <c r="F4" i="2"/>
  <c r="E34" i="1"/>
  <c r="F34" i="1" s="1"/>
  <c r="F6" i="1"/>
  <c r="E28" i="1"/>
  <c r="F28" i="1" s="1"/>
  <c r="F12" i="1"/>
  <c r="E53" i="1"/>
  <c r="F53" i="1" s="1"/>
  <c r="E31" i="1"/>
  <c r="F8" i="1"/>
  <c r="D30" i="1" s="1"/>
  <c r="E30" i="1" s="1"/>
  <c r="F30" i="1" s="1"/>
  <c r="E48" i="1"/>
  <c r="F48" i="1" s="1"/>
  <c r="E49" i="1"/>
  <c r="E50" i="1"/>
  <c r="E51" i="1"/>
  <c r="E52" i="1"/>
  <c r="F52" i="1" s="1"/>
  <c r="E54" i="1"/>
  <c r="F54" i="1" s="1"/>
  <c r="E55" i="1"/>
  <c r="F55" i="1" s="1"/>
  <c r="E56" i="1"/>
  <c r="F56" i="1" s="1"/>
  <c r="E57" i="1"/>
  <c r="E58" i="1"/>
  <c r="F58" i="1" s="1"/>
  <c r="E59" i="1"/>
  <c r="F59" i="1" s="1"/>
  <c r="E60" i="1"/>
  <c r="F60" i="1" s="1"/>
  <c r="E61" i="1"/>
  <c r="F61" i="1" s="1"/>
  <c r="E62" i="1"/>
  <c r="E47" i="1"/>
  <c r="F47" i="1" s="1"/>
  <c r="E27" i="1"/>
  <c r="E29" i="1"/>
  <c r="E32" i="1"/>
  <c r="E33" i="1"/>
  <c r="F33" i="1" s="1"/>
  <c r="E35" i="1"/>
  <c r="E36" i="1"/>
  <c r="F36" i="1" s="1"/>
  <c r="E37" i="1"/>
  <c r="F37" i="1" s="1"/>
  <c r="E38" i="1"/>
  <c r="F38" i="1" s="1"/>
  <c r="E39" i="1"/>
  <c r="F39" i="1" s="1"/>
  <c r="E40" i="1"/>
  <c r="F40" i="1" s="1"/>
  <c r="E41" i="1"/>
  <c r="E42" i="1"/>
  <c r="F42" i="1" s="1"/>
  <c r="E43" i="1"/>
  <c r="E26" i="1"/>
  <c r="F26" i="1"/>
  <c r="F14" i="1"/>
  <c r="F49" i="1"/>
  <c r="F50" i="1"/>
  <c r="F51" i="1"/>
  <c r="F57" i="1"/>
  <c r="F62" i="1"/>
  <c r="F41" i="1"/>
  <c r="F19" i="1"/>
  <c r="F17" i="1"/>
  <c r="F27" i="1"/>
  <c r="F29" i="1"/>
  <c r="F32" i="1"/>
  <c r="F35" i="1"/>
  <c r="F43" i="1"/>
  <c r="F31" i="1"/>
  <c r="F5" i="1"/>
  <c r="F7" i="1"/>
  <c r="F9" i="1"/>
  <c r="F10" i="1"/>
  <c r="F11" i="1"/>
  <c r="F13" i="1"/>
  <c r="F15" i="1"/>
  <c r="F16" i="1"/>
  <c r="F18" i="1"/>
  <c r="F20" i="1"/>
  <c r="F21" i="1"/>
  <c r="F4" i="1"/>
</calcChain>
</file>

<file path=xl/sharedStrings.xml><?xml version="1.0" encoding="utf-8"?>
<sst xmlns="http://schemas.openxmlformats.org/spreadsheetml/2006/main" count="402" uniqueCount="49">
  <si>
    <t>Service Employees:</t>
  </si>
  <si>
    <t>Hrs/Day</t>
  </si>
  <si>
    <t>If you work</t>
  </si>
  <si>
    <t xml:space="preserve">% of District Contribution = </t>
  </si>
  <si>
    <t>Daily Hrs:</t>
  </si>
  <si>
    <t>Family Contribution:</t>
  </si>
  <si>
    <t>Employee</t>
  </si>
  <si>
    <t>Single Coverage</t>
  </si>
  <si>
    <t>Pays/Mo:</t>
  </si>
  <si>
    <t xml:space="preserve">District </t>
  </si>
  <si>
    <t>Service Employees</t>
  </si>
  <si>
    <t>2018-19 Medical Rates</t>
  </si>
  <si>
    <t>2019-20 Medical Rates</t>
  </si>
  <si>
    <t>Daily Hours:</t>
  </si>
  <si>
    <t>Family contribution:</t>
  </si>
  <si>
    <t>Cost/mo</t>
  </si>
  <si>
    <t>Single Contribution:</t>
  </si>
  <si>
    <t>Service Rates after Contract Settles: 2019-2020</t>
  </si>
  <si>
    <t>Service Medical Insurance Rates 2020-2021</t>
  </si>
  <si>
    <t>25% Increase</t>
  </si>
  <si>
    <t>Family</t>
  </si>
  <si>
    <t>Single</t>
  </si>
  <si>
    <t>Service Medical Insurance Rates 2021-2022 (Pending Board Approval)</t>
  </si>
  <si>
    <t>Board Share</t>
  </si>
  <si>
    <t>EE Cost/Mo</t>
  </si>
  <si>
    <t>Contractual Coverage</t>
  </si>
  <si>
    <t>Daily Hours</t>
  </si>
  <si>
    <t>Family Cost</t>
  </si>
  <si>
    <t>Family Coverage</t>
  </si>
  <si>
    <t>20 Pay</t>
  </si>
  <si>
    <t>24 Pay</t>
  </si>
  <si>
    <t>Service Medical Insurance Rates 2021-2022</t>
  </si>
  <si>
    <t>Service Medical Insurance Rates 2022-2023</t>
  </si>
  <si>
    <t>EE Cost/PP</t>
  </si>
  <si>
    <t>FTE %</t>
  </si>
  <si>
    <t>Service Medical Insurance Rates 2023-2024 HDHP</t>
  </si>
  <si>
    <t xml:space="preserve"> </t>
  </si>
  <si>
    <t>18 Pay</t>
  </si>
  <si>
    <t>Service Medical Insurance Rates 2024-2025 HDHP</t>
  </si>
  <si>
    <t>2024-2025 HDHP</t>
  </si>
  <si>
    <t>ER Cost/Mo</t>
  </si>
  <si>
    <t>Single Cost</t>
  </si>
  <si>
    <t>Service Medical Worksheet</t>
  </si>
  <si>
    <t>Service Medical Insurance Rates 2025-2026 HDHP</t>
  </si>
  <si>
    <t>2025-2026 HDHP</t>
  </si>
  <si>
    <t>17 Pay</t>
  </si>
  <si>
    <t>Family Cost:</t>
  </si>
  <si>
    <t>Rounded $ PP/EE Cost</t>
  </si>
  <si>
    <t>(amounts are 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</si>
</sst>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&quot;$&quot;#,##0"/>
    <numFmt numFmtId="166" formatCode="&quot;$&quot;#,##0.00"/>
  </numFmts>
  <fonts count="18" x14ac:knownFonts="1">
    <font>
      <sz val="11"/>
      <color theme="1"/>
      <name val="Comic Sans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omic Sans MS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mic Sans MS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1">
    <xf numFmtId="0" fontId="0" fillId="0" borderId="0" xfId="0"/>
    <xf numFmtId="0" fontId="10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9" fillId="0" borderId="0" xfId="0" applyFont="1" applyAlignment="1"/>
    <xf numFmtId="0" fontId="9" fillId="0" borderId="0" xfId="0" applyFont="1"/>
    <xf numFmtId="0" fontId="11" fillId="0" borderId="0" xfId="0" applyFont="1"/>
    <xf numFmtId="2" fontId="11" fillId="0" borderId="0" xfId="0" applyNumberFormat="1" applyFont="1"/>
    <xf numFmtId="2" fontId="11" fillId="0" borderId="0" xfId="0" applyNumberFormat="1" applyFont="1" applyAlignment="1"/>
    <xf numFmtId="164" fontId="11" fillId="0" borderId="0" xfId="0" applyNumberFormat="1" applyFont="1" applyAlignment="1"/>
    <xf numFmtId="2" fontId="11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Alignment="1"/>
    <xf numFmtId="164" fontId="11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/>
    <xf numFmtId="0" fontId="8" fillId="0" borderId="0" xfId="0" applyFont="1" applyAlignment="1"/>
    <xf numFmtId="0" fontId="8" fillId="0" borderId="0" xfId="0" applyFont="1"/>
    <xf numFmtId="0" fontId="13" fillId="0" borderId="0" xfId="0" applyFont="1"/>
    <xf numFmtId="0" fontId="13" fillId="0" borderId="0" xfId="0" applyFont="1" applyAlignme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/>
    <xf numFmtId="10" fontId="8" fillId="0" borderId="0" xfId="0" applyNumberFormat="1" applyFont="1"/>
    <xf numFmtId="0" fontId="8" fillId="4" borderId="0" xfId="0" applyFont="1" applyFill="1"/>
    <xf numFmtId="166" fontId="8" fillId="0" borderId="0" xfId="0" applyNumberFormat="1" applyFont="1"/>
    <xf numFmtId="166" fontId="8" fillId="4" borderId="0" xfId="0" applyNumberFormat="1" applyFont="1" applyFill="1"/>
    <xf numFmtId="0" fontId="1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2" fontId="8" fillId="0" borderId="1" xfId="0" applyNumberFormat="1" applyFont="1" applyBorder="1"/>
    <xf numFmtId="0" fontId="12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0" fontId="8" fillId="0" borderId="1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44" fontId="11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12" fillId="4" borderId="1" xfId="0" applyFont="1" applyFill="1" applyBorder="1" applyAlignment="1">
      <alignment horizontal="left"/>
    </xf>
    <xf numFmtId="2" fontId="8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4" borderId="0" xfId="0" applyNumberFormat="1" applyFont="1" applyFill="1" applyAlignment="1">
      <alignment horizontal="left"/>
    </xf>
    <xf numFmtId="166" fontId="11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2" fontId="11" fillId="0" borderId="0" xfId="0" applyNumberFormat="1" applyFont="1" applyAlignment="1">
      <alignment horizontal="left"/>
    </xf>
    <xf numFmtId="44" fontId="11" fillId="0" borderId="0" xfId="0" applyNumberFormat="1" applyFont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0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44" fontId="6" fillId="0" borderId="0" xfId="1" applyFont="1" applyAlignment="1">
      <alignment horizontal="left"/>
    </xf>
    <xf numFmtId="9" fontId="6" fillId="0" borderId="0" xfId="2" applyFont="1" applyAlignment="1">
      <alignment horizontal="left"/>
    </xf>
    <xf numFmtId="10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6" fillId="4" borderId="0" xfId="0" applyNumberFormat="1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166" fontId="5" fillId="4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left"/>
    </xf>
    <xf numFmtId="9" fontId="12" fillId="0" borderId="0" xfId="2" applyFont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12" fillId="5" borderId="0" xfId="0" applyFont="1" applyFill="1" applyAlignment="1">
      <alignment horizontal="left"/>
    </xf>
    <xf numFmtId="0" fontId="12" fillId="5" borderId="0" xfId="0" applyFont="1" applyFill="1" applyBorder="1" applyAlignment="1">
      <alignment horizontal="left"/>
    </xf>
    <xf numFmtId="2" fontId="6" fillId="6" borderId="0" xfId="0" applyNumberFormat="1" applyFont="1" applyFill="1" applyAlignment="1">
      <alignment horizontal="left"/>
    </xf>
    <xf numFmtId="44" fontId="6" fillId="6" borderId="0" xfId="1" applyFont="1" applyFill="1" applyAlignment="1">
      <alignment horizontal="left"/>
    </xf>
    <xf numFmtId="9" fontId="6" fillId="6" borderId="0" xfId="2" applyFont="1" applyFill="1" applyAlignment="1">
      <alignment horizontal="left"/>
    </xf>
    <xf numFmtId="10" fontId="6" fillId="6" borderId="0" xfId="0" applyNumberFormat="1" applyFont="1" applyFill="1" applyAlignment="1">
      <alignment horizontal="left"/>
    </xf>
    <xf numFmtId="166" fontId="6" fillId="6" borderId="0" xfId="0" applyNumberFormat="1" applyFont="1" applyFill="1" applyAlignment="1">
      <alignment horizontal="left"/>
    </xf>
    <xf numFmtId="166" fontId="5" fillId="6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44" fontId="6" fillId="0" borderId="0" xfId="1" applyFont="1" applyFill="1" applyAlignment="1">
      <alignment horizontal="left"/>
    </xf>
    <xf numFmtId="9" fontId="6" fillId="0" borderId="0" xfId="2" applyFont="1" applyFill="1" applyAlignment="1">
      <alignment horizontal="left"/>
    </xf>
    <xf numFmtId="10" fontId="6" fillId="0" borderId="0" xfId="0" applyNumberFormat="1" applyFont="1" applyFill="1" applyAlignment="1">
      <alignment horizontal="left"/>
    </xf>
    <xf numFmtId="10" fontId="6" fillId="0" borderId="0" xfId="2" applyNumberFormat="1" applyFont="1" applyAlignment="1">
      <alignment horizontal="left"/>
    </xf>
    <xf numFmtId="10" fontId="6" fillId="0" borderId="0" xfId="2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9" fontId="12" fillId="0" borderId="0" xfId="2" applyFont="1" applyFill="1" applyAlignment="1">
      <alignment horizontal="left"/>
    </xf>
    <xf numFmtId="0" fontId="12" fillId="0" borderId="1" xfId="0" applyFont="1" applyFill="1" applyBorder="1" applyAlignment="1">
      <alignment horizontal="left"/>
    </xf>
    <xf numFmtId="0" fontId="6" fillId="6" borderId="0" xfId="0" applyFont="1" applyFill="1" applyAlignment="1">
      <alignment horizontal="left"/>
    </xf>
    <xf numFmtId="165" fontId="6" fillId="6" borderId="0" xfId="0" applyNumberFormat="1" applyFont="1" applyFill="1" applyAlignment="1">
      <alignment horizontal="left"/>
    </xf>
    <xf numFmtId="165" fontId="5" fillId="6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12" fillId="7" borderId="1" xfId="0" applyFont="1" applyFill="1" applyBorder="1" applyAlignment="1">
      <alignment horizontal="left"/>
    </xf>
    <xf numFmtId="165" fontId="6" fillId="7" borderId="0" xfId="0" applyNumberFormat="1" applyFont="1" applyFill="1" applyAlignment="1">
      <alignment horizontal="left"/>
    </xf>
    <xf numFmtId="165" fontId="5" fillId="7" borderId="0" xfId="0" applyNumberFormat="1" applyFont="1" applyFill="1" applyAlignment="1">
      <alignment horizontal="left"/>
    </xf>
    <xf numFmtId="0" fontId="2" fillId="0" borderId="1" xfId="0" applyFont="1" applyBorder="1"/>
    <xf numFmtId="0" fontId="2" fillId="0" borderId="0" xfId="0" applyFont="1"/>
    <xf numFmtId="9" fontId="2" fillId="0" borderId="0" xfId="2" applyFont="1"/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6" fontId="2" fillId="4" borderId="0" xfId="0" applyNumberFormat="1" applyFont="1" applyFill="1" applyAlignment="1">
      <alignment horizontal="left"/>
    </xf>
    <xf numFmtId="0" fontId="12" fillId="0" borderId="0" xfId="0" applyFont="1"/>
    <xf numFmtId="0" fontId="12" fillId="4" borderId="1" xfId="0" applyFont="1" applyFill="1" applyBorder="1"/>
    <xf numFmtId="9" fontId="12" fillId="0" borderId="1" xfId="2" applyFont="1" applyBorder="1" applyAlignment="1">
      <alignment horizontal="left"/>
    </xf>
    <xf numFmtId="9" fontId="2" fillId="0" borderId="0" xfId="2" applyFont="1" applyAlignment="1">
      <alignment horizontal="left"/>
    </xf>
    <xf numFmtId="2" fontId="2" fillId="6" borderId="0" xfId="0" applyNumberFormat="1" applyFont="1" applyFill="1" applyAlignment="1">
      <alignment horizontal="left"/>
    </xf>
    <xf numFmtId="9" fontId="2" fillId="6" borderId="0" xfId="2" applyFont="1" applyFill="1" applyAlignment="1">
      <alignment horizontal="left"/>
    </xf>
    <xf numFmtId="10" fontId="2" fillId="6" borderId="0" xfId="0" applyNumberFormat="1" applyFont="1" applyFill="1" applyAlignment="1">
      <alignment horizontal="left"/>
    </xf>
    <xf numFmtId="166" fontId="2" fillId="6" borderId="0" xfId="0" applyNumberFormat="1" applyFont="1" applyFill="1" applyAlignment="1">
      <alignment horizontal="left"/>
    </xf>
    <xf numFmtId="165" fontId="2" fillId="6" borderId="0" xfId="0" applyNumberFormat="1" applyFont="1" applyFill="1" applyAlignment="1">
      <alignment horizontal="left"/>
    </xf>
    <xf numFmtId="165" fontId="2" fillId="0" borderId="0" xfId="0" applyNumberFormat="1" applyFont="1" applyAlignment="1">
      <alignment horizontal="left"/>
    </xf>
    <xf numFmtId="165" fontId="2" fillId="4" borderId="0" xfId="0" applyNumberFormat="1" applyFont="1" applyFill="1" applyAlignment="1">
      <alignment horizontal="left"/>
    </xf>
    <xf numFmtId="166" fontId="6" fillId="7" borderId="0" xfId="0" applyNumberFormat="1" applyFont="1" applyFill="1" applyAlignment="1">
      <alignment horizontal="left"/>
    </xf>
    <xf numFmtId="0" fontId="12" fillId="0" borderId="1" xfId="0" applyFont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12" fillId="7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5" fillId="8" borderId="1" xfId="0" applyFont="1" applyFill="1" applyBorder="1" applyAlignment="1">
      <alignment horizontal="left"/>
    </xf>
    <xf numFmtId="166" fontId="16" fillId="8" borderId="0" xfId="0" applyNumberFormat="1" applyFont="1" applyFill="1" applyAlignment="1">
      <alignment horizontal="left"/>
    </xf>
    <xf numFmtId="0" fontId="16" fillId="8" borderId="0" xfId="0" applyFont="1" applyFill="1" applyAlignment="1">
      <alignment horizontal="left"/>
    </xf>
    <xf numFmtId="0" fontId="12" fillId="9" borderId="1" xfId="0" applyFont="1" applyFill="1" applyBorder="1" applyAlignment="1">
      <alignment horizontal="left" wrapText="1"/>
    </xf>
    <xf numFmtId="166" fontId="2" fillId="9" borderId="0" xfId="0" applyNumberFormat="1" applyFont="1" applyFill="1" applyAlignment="1">
      <alignment horizontal="left"/>
    </xf>
    <xf numFmtId="166" fontId="12" fillId="0" borderId="0" xfId="2" applyNumberFormat="1" applyFont="1" applyFill="1" applyAlignment="1">
      <alignment horizontal="left"/>
    </xf>
    <xf numFmtId="0" fontId="17" fillId="8" borderId="0" xfId="0" applyFont="1" applyFill="1" applyAlignment="1">
      <alignment horizontal="left"/>
    </xf>
    <xf numFmtId="165" fontId="6" fillId="4" borderId="0" xfId="0" applyNumberFormat="1" applyFont="1" applyFill="1" applyAlignment="1">
      <alignment horizontal="left"/>
    </xf>
    <xf numFmtId="2" fontId="1" fillId="0" borderId="1" xfId="0" applyNumberFormat="1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opLeftCell="A22" zoomScale="90" zoomScaleNormal="90" workbookViewId="0">
      <selection activeCell="A32" sqref="A32:F32"/>
    </sheetView>
  </sheetViews>
  <sheetFormatPr defaultColWidth="8.88671875" defaultRowHeight="16.5" x14ac:dyDescent="0.3"/>
  <cols>
    <col min="1" max="1" width="11.5546875" style="6" customWidth="1"/>
    <col min="2" max="2" width="9.109375" style="6" bestFit="1" customWidth="1"/>
    <col min="3" max="3" width="7.5546875" style="7" customWidth="1"/>
    <col min="4" max="4" width="9.5546875" style="6" bestFit="1" customWidth="1"/>
    <col min="5" max="6" width="9.88671875" style="6" bestFit="1" customWidth="1"/>
    <col min="7" max="7" width="9.44140625" style="6" bestFit="1" customWidth="1"/>
    <col min="8" max="8" width="8.88671875" style="6"/>
    <col min="9" max="9" width="8.88671875" style="5"/>
    <col min="10" max="10" width="9" style="5" bestFit="1" customWidth="1"/>
    <col min="11" max="16384" width="8.88671875" style="2"/>
  </cols>
  <sheetData>
    <row r="1" spans="1:10" x14ac:dyDescent="0.3">
      <c r="A1" s="6" t="s">
        <v>11</v>
      </c>
    </row>
    <row r="2" spans="1:10" s="1" customFormat="1" ht="16.5" customHeight="1" x14ac:dyDescent="0.3">
      <c r="A2" s="3" t="s">
        <v>0</v>
      </c>
      <c r="B2" s="3"/>
      <c r="C2" s="8"/>
      <c r="D2" s="3"/>
      <c r="E2" s="3"/>
      <c r="F2" s="3"/>
      <c r="G2" s="3"/>
      <c r="H2" s="3"/>
      <c r="I2" s="4"/>
      <c r="J2" s="4"/>
    </row>
    <row r="3" spans="1:10" s="1" customFormat="1" ht="16.5" customHeight="1" x14ac:dyDescent="0.3">
      <c r="A3" s="3"/>
      <c r="B3" s="3" t="s">
        <v>1</v>
      </c>
      <c r="C3" s="8"/>
      <c r="D3" s="3"/>
      <c r="E3" s="3"/>
      <c r="F3" s="9"/>
      <c r="G3" s="3"/>
      <c r="H3" s="3"/>
      <c r="I3" s="4"/>
      <c r="J3" s="4"/>
    </row>
    <row r="4" spans="1:10" s="1" customFormat="1" ht="16.5" customHeight="1" x14ac:dyDescent="0.3">
      <c r="A4" s="3" t="s">
        <v>2</v>
      </c>
      <c r="B4" s="10">
        <v>8</v>
      </c>
      <c r="C4" s="8" t="s">
        <v>3</v>
      </c>
      <c r="D4" s="3"/>
      <c r="E4" s="3"/>
      <c r="F4" s="9">
        <f t="shared" ref="F4:F21" si="0">B4/G4</f>
        <v>1</v>
      </c>
      <c r="G4" s="8">
        <v>8</v>
      </c>
      <c r="H4" s="3"/>
      <c r="I4" s="4"/>
    </row>
    <row r="5" spans="1:10" s="1" customFormat="1" ht="16.5" customHeight="1" x14ac:dyDescent="0.3">
      <c r="A5" s="3"/>
      <c r="B5" s="10">
        <v>7.5</v>
      </c>
      <c r="C5" s="8" t="s">
        <v>3</v>
      </c>
      <c r="D5" s="3"/>
      <c r="E5" s="3"/>
      <c r="F5" s="9">
        <f t="shared" si="0"/>
        <v>0.9375</v>
      </c>
      <c r="G5" s="8">
        <v>8</v>
      </c>
      <c r="H5" s="3"/>
      <c r="I5" s="4"/>
    </row>
    <row r="6" spans="1:10" s="1" customFormat="1" ht="16.5" customHeight="1" x14ac:dyDescent="0.3">
      <c r="A6" s="3"/>
      <c r="B6" s="10">
        <v>7.2839999999999998</v>
      </c>
      <c r="C6" s="8" t="s">
        <v>3</v>
      </c>
      <c r="D6" s="3"/>
      <c r="E6" s="3"/>
      <c r="F6" s="9">
        <f t="shared" si="0"/>
        <v>0.91049999999999998</v>
      </c>
      <c r="G6" s="8">
        <v>8</v>
      </c>
      <c r="H6" s="3"/>
      <c r="I6" s="4"/>
    </row>
    <row r="7" spans="1:10" s="1" customFormat="1" ht="16.5" customHeight="1" x14ac:dyDescent="0.3">
      <c r="A7" s="3"/>
      <c r="B7" s="10">
        <v>7</v>
      </c>
      <c r="C7" s="8" t="s">
        <v>3</v>
      </c>
      <c r="D7" s="3"/>
      <c r="E7" s="3"/>
      <c r="F7" s="9">
        <f t="shared" si="0"/>
        <v>0.875</v>
      </c>
      <c r="G7" s="8">
        <v>8</v>
      </c>
      <c r="H7" s="3"/>
      <c r="I7" s="4"/>
    </row>
    <row r="8" spans="1:10" s="1" customFormat="1" ht="16.5" customHeight="1" x14ac:dyDescent="0.3">
      <c r="A8" s="3"/>
      <c r="B8" s="10">
        <v>6.75</v>
      </c>
      <c r="C8" s="8" t="s">
        <v>3</v>
      </c>
      <c r="D8" s="3"/>
      <c r="E8" s="3"/>
      <c r="F8" s="9">
        <f t="shared" si="0"/>
        <v>0.84375</v>
      </c>
      <c r="G8" s="8">
        <v>8</v>
      </c>
      <c r="H8" s="3"/>
      <c r="I8" s="4"/>
    </row>
    <row r="9" spans="1:10" s="1" customFormat="1" ht="16.5" customHeight="1" x14ac:dyDescent="0.3">
      <c r="A9" s="3"/>
      <c r="B9" s="10">
        <v>6.5</v>
      </c>
      <c r="C9" s="8" t="s">
        <v>3</v>
      </c>
      <c r="D9" s="3"/>
      <c r="E9" s="3"/>
      <c r="F9" s="9">
        <f t="shared" si="0"/>
        <v>0.8125</v>
      </c>
      <c r="G9" s="8">
        <v>8</v>
      </c>
      <c r="H9" s="3"/>
      <c r="I9" s="4"/>
    </row>
    <row r="10" spans="1:10" s="1" customFormat="1" ht="16.5" customHeight="1" x14ac:dyDescent="0.3">
      <c r="A10" s="3"/>
      <c r="B10" s="10">
        <v>6</v>
      </c>
      <c r="C10" s="8" t="s">
        <v>3</v>
      </c>
      <c r="D10" s="3"/>
      <c r="E10" s="3"/>
      <c r="F10" s="9">
        <f t="shared" si="0"/>
        <v>0.75</v>
      </c>
      <c r="G10" s="8">
        <v>8</v>
      </c>
      <c r="H10" s="3"/>
      <c r="I10" s="4"/>
    </row>
    <row r="11" spans="1:10" s="1" customFormat="1" ht="16.5" customHeight="1" x14ac:dyDescent="0.3">
      <c r="A11" s="3"/>
      <c r="B11" s="10">
        <v>5.5</v>
      </c>
      <c r="C11" s="8" t="s">
        <v>3</v>
      </c>
      <c r="D11" s="3"/>
      <c r="E11" s="3"/>
      <c r="F11" s="9">
        <f t="shared" si="0"/>
        <v>0.6875</v>
      </c>
      <c r="G11" s="8">
        <v>8</v>
      </c>
      <c r="H11" s="3"/>
      <c r="I11" s="4"/>
    </row>
    <row r="12" spans="1:10" s="1" customFormat="1" ht="16.5" customHeight="1" x14ac:dyDescent="0.3">
      <c r="A12" s="3"/>
      <c r="B12" s="10">
        <v>5.25</v>
      </c>
      <c r="C12" s="8" t="s">
        <v>3</v>
      </c>
      <c r="D12" s="3"/>
      <c r="E12" s="3"/>
      <c r="F12" s="9">
        <f t="shared" si="0"/>
        <v>0.65625</v>
      </c>
      <c r="G12" s="8">
        <v>8</v>
      </c>
      <c r="H12" s="3"/>
      <c r="I12" s="4"/>
    </row>
    <row r="13" spans="1:10" s="1" customFormat="1" ht="16.5" customHeight="1" x14ac:dyDescent="0.3">
      <c r="A13" s="3"/>
      <c r="B13" s="10">
        <v>5</v>
      </c>
      <c r="C13" s="8" t="s">
        <v>3</v>
      </c>
      <c r="D13" s="3"/>
      <c r="E13" s="3"/>
      <c r="F13" s="9">
        <f t="shared" si="0"/>
        <v>0.625</v>
      </c>
      <c r="G13" s="8">
        <v>8</v>
      </c>
      <c r="H13" s="3"/>
      <c r="I13" s="4"/>
    </row>
    <row r="14" spans="1:10" s="1" customFormat="1" ht="16.5" customHeight="1" x14ac:dyDescent="0.3">
      <c r="A14" s="3"/>
      <c r="B14" s="10">
        <v>4.75</v>
      </c>
      <c r="C14" s="8" t="s">
        <v>3</v>
      </c>
      <c r="D14" s="3"/>
      <c r="E14" s="3"/>
      <c r="F14" s="9">
        <f t="shared" si="0"/>
        <v>0.59375</v>
      </c>
      <c r="G14" s="8">
        <v>8</v>
      </c>
      <c r="H14" s="3"/>
      <c r="I14" s="4"/>
    </row>
    <row r="15" spans="1:10" s="1" customFormat="1" ht="16.5" customHeight="1" x14ac:dyDescent="0.3">
      <c r="A15" s="3"/>
      <c r="B15" s="10">
        <v>4.5</v>
      </c>
      <c r="C15" s="8" t="s">
        <v>3</v>
      </c>
      <c r="D15" s="3"/>
      <c r="E15" s="3"/>
      <c r="F15" s="9">
        <f t="shared" si="0"/>
        <v>0.5625</v>
      </c>
      <c r="G15" s="8">
        <v>8</v>
      </c>
      <c r="H15" s="3"/>
      <c r="I15" s="4"/>
    </row>
    <row r="16" spans="1:10" s="1" customFormat="1" ht="16.5" customHeight="1" x14ac:dyDescent="0.3">
      <c r="A16" s="3"/>
      <c r="B16" s="10">
        <v>4</v>
      </c>
      <c r="C16" s="8" t="s">
        <v>3</v>
      </c>
      <c r="D16" s="3"/>
      <c r="E16" s="3"/>
      <c r="F16" s="9">
        <f t="shared" si="0"/>
        <v>0.5</v>
      </c>
      <c r="G16" s="8">
        <v>8</v>
      </c>
      <c r="H16" s="3"/>
      <c r="I16" s="4"/>
    </row>
    <row r="17" spans="1:10" s="1" customFormat="1" ht="16.5" customHeight="1" x14ac:dyDescent="0.3">
      <c r="A17" s="3"/>
      <c r="B17" s="10">
        <v>3.75</v>
      </c>
      <c r="C17" s="8" t="s">
        <v>3</v>
      </c>
      <c r="D17" s="3"/>
      <c r="E17" s="3"/>
      <c r="F17" s="9">
        <f t="shared" si="0"/>
        <v>0.46875</v>
      </c>
      <c r="G17" s="8">
        <v>8</v>
      </c>
      <c r="H17" s="3"/>
      <c r="I17" s="4"/>
    </row>
    <row r="18" spans="1:10" s="1" customFormat="1" ht="16.5" customHeight="1" x14ac:dyDescent="0.3">
      <c r="A18" s="3"/>
      <c r="B18" s="10">
        <v>3.5</v>
      </c>
      <c r="C18" s="8" t="s">
        <v>3</v>
      </c>
      <c r="D18" s="3"/>
      <c r="E18" s="3"/>
      <c r="F18" s="9">
        <f t="shared" si="0"/>
        <v>0.4375</v>
      </c>
      <c r="G18" s="8">
        <v>8</v>
      </c>
      <c r="H18" s="3"/>
      <c r="I18" s="4"/>
    </row>
    <row r="19" spans="1:10" s="1" customFormat="1" ht="16.5" customHeight="1" x14ac:dyDescent="0.3">
      <c r="A19" s="3"/>
      <c r="B19" s="10">
        <v>3.25</v>
      </c>
      <c r="C19" s="8" t="s">
        <v>3</v>
      </c>
      <c r="D19" s="3"/>
      <c r="E19" s="3"/>
      <c r="F19" s="9">
        <f t="shared" si="0"/>
        <v>0.40625</v>
      </c>
      <c r="G19" s="8">
        <v>8</v>
      </c>
      <c r="H19" s="3"/>
      <c r="I19" s="4"/>
    </row>
    <row r="20" spans="1:10" s="1" customFormat="1" ht="16.5" customHeight="1" x14ac:dyDescent="0.3">
      <c r="A20" s="3"/>
      <c r="B20" s="10">
        <v>3</v>
      </c>
      <c r="C20" s="8" t="s">
        <v>3</v>
      </c>
      <c r="D20" s="3"/>
      <c r="E20" s="3"/>
      <c r="F20" s="9">
        <f t="shared" si="0"/>
        <v>0.375</v>
      </c>
      <c r="G20" s="8">
        <v>8</v>
      </c>
      <c r="H20" s="3"/>
      <c r="I20" s="4"/>
    </row>
    <row r="21" spans="1:10" s="1" customFormat="1" ht="16.5" customHeight="1" x14ac:dyDescent="0.3">
      <c r="A21" s="3"/>
      <c r="B21" s="10">
        <v>2.5</v>
      </c>
      <c r="C21" s="8" t="s">
        <v>3</v>
      </c>
      <c r="D21" s="3"/>
      <c r="E21" s="3"/>
      <c r="F21" s="9">
        <f t="shared" si="0"/>
        <v>0.3125</v>
      </c>
      <c r="G21" s="8">
        <v>8</v>
      </c>
      <c r="H21" s="3"/>
      <c r="I21" s="4"/>
    </row>
    <row r="22" spans="1:10" s="1" customFormat="1" ht="16.5" customHeight="1" x14ac:dyDescent="0.3">
      <c r="A22" s="3"/>
      <c r="B22" s="10"/>
      <c r="C22" s="8"/>
      <c r="D22" s="3"/>
      <c r="E22" s="3"/>
      <c r="F22" s="9"/>
      <c r="G22" s="3"/>
      <c r="H22" s="3"/>
      <c r="I22" s="4"/>
      <c r="J22" s="4"/>
    </row>
    <row r="23" spans="1:10" s="1" customFormat="1" ht="16.5" customHeight="1" x14ac:dyDescent="0.3">
      <c r="A23" s="3" t="s">
        <v>10</v>
      </c>
      <c r="B23" s="3"/>
      <c r="C23" s="8"/>
      <c r="D23" s="3"/>
      <c r="E23" s="3"/>
      <c r="F23" s="3"/>
      <c r="G23" s="3"/>
      <c r="H23" s="3"/>
      <c r="I23" s="4"/>
      <c r="J23" s="4"/>
    </row>
    <row r="24" spans="1:10" s="1" customFormat="1" ht="16.5" customHeight="1" x14ac:dyDescent="0.3">
      <c r="A24" s="3" t="s">
        <v>11</v>
      </c>
      <c r="B24" s="3"/>
      <c r="C24" s="8"/>
      <c r="D24" s="3"/>
      <c r="E24" s="11" t="s">
        <v>9</v>
      </c>
      <c r="F24" s="12" t="s">
        <v>6</v>
      </c>
      <c r="G24" s="3"/>
      <c r="H24" s="3"/>
      <c r="I24" s="4"/>
      <c r="J24" s="4"/>
    </row>
    <row r="25" spans="1:10" s="1" customFormat="1" ht="16.5" customHeight="1" x14ac:dyDescent="0.3">
      <c r="A25" s="3" t="s">
        <v>4</v>
      </c>
      <c r="B25" s="3" t="s">
        <v>5</v>
      </c>
      <c r="C25" s="8"/>
      <c r="D25" s="3"/>
      <c r="E25" s="11" t="s">
        <v>8</v>
      </c>
      <c r="F25" s="12" t="s">
        <v>8</v>
      </c>
      <c r="G25" s="3"/>
      <c r="H25" s="3"/>
      <c r="I25" s="4"/>
      <c r="J25" s="4"/>
    </row>
    <row r="26" spans="1:10" s="1" customFormat="1" ht="16.5" customHeight="1" x14ac:dyDescent="0.3">
      <c r="A26" s="13">
        <v>8</v>
      </c>
      <c r="B26" s="14">
        <v>1623</v>
      </c>
      <c r="C26" s="13">
        <v>0.9</v>
      </c>
      <c r="D26" s="15">
        <v>1</v>
      </c>
      <c r="E26" s="16">
        <f>ROUND(B26*C26*D26,2)</f>
        <v>1460.7</v>
      </c>
      <c r="F26" s="16">
        <f t="shared" ref="F26:F43" si="1">B26-E26</f>
        <v>162.29999999999995</v>
      </c>
      <c r="G26" s="3"/>
      <c r="H26" s="3"/>
      <c r="I26" s="4"/>
      <c r="J26" s="4"/>
    </row>
    <row r="27" spans="1:10" s="1" customFormat="1" ht="16.5" customHeight="1" x14ac:dyDescent="0.3">
      <c r="A27" s="13">
        <v>7.5</v>
      </c>
      <c r="B27" s="14">
        <v>1623</v>
      </c>
      <c r="C27" s="13">
        <v>0.9</v>
      </c>
      <c r="D27" s="15">
        <v>0.9375</v>
      </c>
      <c r="E27" s="16">
        <f t="shared" ref="E27:E43" si="2">ROUND(B27*C27*D27,2)</f>
        <v>1369.41</v>
      </c>
      <c r="F27" s="16">
        <f t="shared" si="1"/>
        <v>253.58999999999992</v>
      </c>
      <c r="G27" s="3"/>
      <c r="H27" s="3"/>
      <c r="I27" s="4"/>
      <c r="J27" s="4"/>
    </row>
    <row r="28" spans="1:10" s="1" customFormat="1" ht="16.5" customHeight="1" x14ac:dyDescent="0.3">
      <c r="A28" s="13">
        <v>7.2839999999999998</v>
      </c>
      <c r="B28" s="14">
        <v>1623</v>
      </c>
      <c r="C28" s="13">
        <v>0.9</v>
      </c>
      <c r="D28" s="15">
        <v>0.91049999999999998</v>
      </c>
      <c r="E28" s="16">
        <f>ROUND(B28*C28*D28,2)</f>
        <v>1329.97</v>
      </c>
      <c r="F28" s="16">
        <f>B28-E28</f>
        <v>293.02999999999997</v>
      </c>
      <c r="G28" s="3"/>
      <c r="H28" s="3"/>
      <c r="I28" s="4"/>
      <c r="J28" s="4"/>
    </row>
    <row r="29" spans="1:10" s="1" customFormat="1" ht="16.5" customHeight="1" x14ac:dyDescent="0.3">
      <c r="A29" s="13">
        <v>7</v>
      </c>
      <c r="B29" s="14">
        <v>1623</v>
      </c>
      <c r="C29" s="13">
        <v>0.9</v>
      </c>
      <c r="D29" s="15">
        <v>0.875</v>
      </c>
      <c r="E29" s="16">
        <f t="shared" si="2"/>
        <v>1278.1099999999999</v>
      </c>
      <c r="F29" s="16">
        <f t="shared" si="1"/>
        <v>344.8900000000001</v>
      </c>
      <c r="G29" s="3"/>
      <c r="H29" s="3"/>
      <c r="I29" s="4"/>
      <c r="J29" s="4"/>
    </row>
    <row r="30" spans="1:10" s="1" customFormat="1" ht="16.5" customHeight="1" x14ac:dyDescent="0.3">
      <c r="A30" s="13">
        <v>6.75</v>
      </c>
      <c r="B30" s="14">
        <v>1623</v>
      </c>
      <c r="C30" s="13">
        <v>0.9</v>
      </c>
      <c r="D30" s="15">
        <f>F8</f>
        <v>0.84375</v>
      </c>
      <c r="E30" s="16">
        <f t="shared" si="2"/>
        <v>1232.47</v>
      </c>
      <c r="F30" s="16">
        <f t="shared" si="1"/>
        <v>390.53</v>
      </c>
      <c r="G30" s="3"/>
      <c r="H30" s="3"/>
      <c r="I30" s="4"/>
      <c r="J30" s="4"/>
    </row>
    <row r="31" spans="1:10" s="1" customFormat="1" ht="16.5" customHeight="1" x14ac:dyDescent="0.3">
      <c r="A31" s="13">
        <v>6.5</v>
      </c>
      <c r="B31" s="14">
        <v>1623</v>
      </c>
      <c r="C31" s="13">
        <v>0.9</v>
      </c>
      <c r="D31" s="15">
        <v>0.8125</v>
      </c>
      <c r="E31" s="16">
        <f t="shared" si="2"/>
        <v>1186.82</v>
      </c>
      <c r="F31" s="16">
        <f t="shared" si="1"/>
        <v>436.18000000000006</v>
      </c>
      <c r="G31" s="3"/>
      <c r="H31" s="3"/>
      <c r="I31" s="4"/>
      <c r="J31" s="4"/>
    </row>
    <row r="32" spans="1:10" s="1" customFormat="1" ht="16.5" customHeight="1" x14ac:dyDescent="0.3">
      <c r="A32" s="13">
        <v>6</v>
      </c>
      <c r="B32" s="14">
        <v>1623</v>
      </c>
      <c r="C32" s="13">
        <v>0.9</v>
      </c>
      <c r="D32" s="15">
        <v>0.75</v>
      </c>
      <c r="E32" s="16">
        <f t="shared" si="2"/>
        <v>1095.53</v>
      </c>
      <c r="F32" s="16">
        <f t="shared" si="1"/>
        <v>527.47</v>
      </c>
      <c r="G32" s="3"/>
      <c r="H32" s="3"/>
      <c r="I32" s="4"/>
      <c r="J32" s="4"/>
    </row>
    <row r="33" spans="1:10" s="1" customFormat="1" ht="16.5" customHeight="1" x14ac:dyDescent="0.3">
      <c r="A33" s="13">
        <v>5.5</v>
      </c>
      <c r="B33" s="14">
        <v>1623</v>
      </c>
      <c r="C33" s="13">
        <v>0.9</v>
      </c>
      <c r="D33" s="15">
        <v>0.6875</v>
      </c>
      <c r="E33" s="16">
        <f t="shared" si="2"/>
        <v>1004.23</v>
      </c>
      <c r="F33" s="16">
        <f t="shared" si="1"/>
        <v>618.77</v>
      </c>
      <c r="G33" s="3"/>
      <c r="H33" s="3"/>
      <c r="I33" s="4"/>
      <c r="J33" s="4"/>
    </row>
    <row r="34" spans="1:10" s="1" customFormat="1" ht="16.5" customHeight="1" x14ac:dyDescent="0.3">
      <c r="A34" s="13">
        <v>5.25</v>
      </c>
      <c r="B34" s="14">
        <v>1623</v>
      </c>
      <c r="C34" s="13">
        <v>0.9</v>
      </c>
      <c r="D34" s="15">
        <v>0.65625</v>
      </c>
      <c r="E34" s="16">
        <f t="shared" si="2"/>
        <v>958.58</v>
      </c>
      <c r="F34" s="16">
        <f t="shared" si="1"/>
        <v>664.42</v>
      </c>
      <c r="G34" s="3"/>
      <c r="H34" s="3"/>
      <c r="I34" s="4"/>
      <c r="J34" s="4"/>
    </row>
    <row r="35" spans="1:10" s="1" customFormat="1" ht="16.5" customHeight="1" x14ac:dyDescent="0.3">
      <c r="A35" s="13">
        <v>5</v>
      </c>
      <c r="B35" s="14">
        <v>1623</v>
      </c>
      <c r="C35" s="13">
        <v>0.9</v>
      </c>
      <c r="D35" s="15">
        <v>0.625</v>
      </c>
      <c r="E35" s="16">
        <f t="shared" si="2"/>
        <v>912.94</v>
      </c>
      <c r="F35" s="16">
        <f t="shared" si="1"/>
        <v>710.06</v>
      </c>
      <c r="G35" s="3"/>
      <c r="H35" s="3"/>
      <c r="I35" s="4"/>
      <c r="J35" s="4"/>
    </row>
    <row r="36" spans="1:10" s="1" customFormat="1" ht="16.5" customHeight="1" x14ac:dyDescent="0.3">
      <c r="A36" s="13">
        <v>4.75</v>
      </c>
      <c r="B36" s="14">
        <v>1623</v>
      </c>
      <c r="C36" s="13">
        <v>0.9</v>
      </c>
      <c r="D36" s="15">
        <v>0.59379999999999999</v>
      </c>
      <c r="E36" s="16">
        <f t="shared" si="2"/>
        <v>867.36</v>
      </c>
      <c r="F36" s="16">
        <f>B36-E36</f>
        <v>755.64</v>
      </c>
      <c r="G36" s="3"/>
      <c r="H36" s="3"/>
      <c r="I36" s="4"/>
      <c r="J36" s="4"/>
    </row>
    <row r="37" spans="1:10" s="1" customFormat="1" ht="16.5" customHeight="1" x14ac:dyDescent="0.3">
      <c r="A37" s="13">
        <v>4.5</v>
      </c>
      <c r="B37" s="14">
        <v>1623</v>
      </c>
      <c r="C37" s="13">
        <v>0.9</v>
      </c>
      <c r="D37" s="15">
        <v>0.5625</v>
      </c>
      <c r="E37" s="16">
        <f t="shared" si="2"/>
        <v>821.64</v>
      </c>
      <c r="F37" s="16">
        <f t="shared" si="1"/>
        <v>801.36</v>
      </c>
      <c r="G37" s="3"/>
      <c r="H37" s="3"/>
      <c r="I37" s="4"/>
      <c r="J37" s="4"/>
    </row>
    <row r="38" spans="1:10" s="1" customFormat="1" ht="16.5" customHeight="1" x14ac:dyDescent="0.3">
      <c r="A38" s="13">
        <v>4</v>
      </c>
      <c r="B38" s="14">
        <v>1623</v>
      </c>
      <c r="C38" s="13">
        <v>0.9</v>
      </c>
      <c r="D38" s="15">
        <v>0.5</v>
      </c>
      <c r="E38" s="16">
        <f t="shared" si="2"/>
        <v>730.35</v>
      </c>
      <c r="F38" s="16">
        <f t="shared" si="1"/>
        <v>892.65</v>
      </c>
      <c r="G38" s="3"/>
      <c r="H38" s="3"/>
      <c r="I38" s="4"/>
      <c r="J38" s="4"/>
    </row>
    <row r="39" spans="1:10" s="1" customFormat="1" ht="16.5" customHeight="1" x14ac:dyDescent="0.3">
      <c r="A39" s="13">
        <v>3.75</v>
      </c>
      <c r="B39" s="14">
        <v>1623</v>
      </c>
      <c r="C39" s="13">
        <v>0.9</v>
      </c>
      <c r="D39" s="15">
        <v>0.46879999999999999</v>
      </c>
      <c r="E39" s="16">
        <f t="shared" si="2"/>
        <v>684.78</v>
      </c>
      <c r="F39" s="16">
        <f>B39-E39</f>
        <v>938.22</v>
      </c>
      <c r="G39" s="3"/>
      <c r="H39" s="3"/>
      <c r="I39" s="4"/>
      <c r="J39" s="4"/>
    </row>
    <row r="40" spans="1:10" s="1" customFormat="1" ht="16.5" customHeight="1" x14ac:dyDescent="0.3">
      <c r="A40" s="13">
        <v>3.5</v>
      </c>
      <c r="B40" s="14">
        <v>1623</v>
      </c>
      <c r="C40" s="13">
        <v>0.9</v>
      </c>
      <c r="D40" s="15">
        <v>0.4375</v>
      </c>
      <c r="E40" s="16">
        <f t="shared" si="2"/>
        <v>639.05999999999995</v>
      </c>
      <c r="F40" s="16">
        <f t="shared" si="1"/>
        <v>983.94</v>
      </c>
      <c r="G40" s="3"/>
      <c r="H40" s="3"/>
      <c r="I40" s="4"/>
      <c r="J40" s="4"/>
    </row>
    <row r="41" spans="1:10" s="1" customFormat="1" ht="16.5" customHeight="1" x14ac:dyDescent="0.3">
      <c r="A41" s="13">
        <v>3.25</v>
      </c>
      <c r="B41" s="14">
        <v>1623</v>
      </c>
      <c r="C41" s="13">
        <v>0.9</v>
      </c>
      <c r="D41" s="15">
        <v>0.40629999999999999</v>
      </c>
      <c r="E41" s="16">
        <f t="shared" si="2"/>
        <v>593.48</v>
      </c>
      <c r="F41" s="16">
        <f>B41-E41</f>
        <v>1029.52</v>
      </c>
      <c r="G41" s="3"/>
      <c r="H41" s="3"/>
      <c r="I41" s="4"/>
      <c r="J41" s="4"/>
    </row>
    <row r="42" spans="1:10" s="1" customFormat="1" ht="16.5" customHeight="1" x14ac:dyDescent="0.3">
      <c r="A42" s="13">
        <v>3</v>
      </c>
      <c r="B42" s="14">
        <v>1623</v>
      </c>
      <c r="C42" s="13">
        <v>0.9</v>
      </c>
      <c r="D42" s="15">
        <v>0.375</v>
      </c>
      <c r="E42" s="16">
        <f t="shared" si="2"/>
        <v>547.76</v>
      </c>
      <c r="F42" s="16">
        <f t="shared" si="1"/>
        <v>1075.24</v>
      </c>
      <c r="G42" s="3"/>
      <c r="H42" s="3"/>
      <c r="I42" s="4"/>
      <c r="J42" s="4"/>
    </row>
    <row r="43" spans="1:10" s="1" customFormat="1" ht="16.5" customHeight="1" x14ac:dyDescent="0.3">
      <c r="A43" s="13">
        <v>2.5</v>
      </c>
      <c r="B43" s="14">
        <v>1623</v>
      </c>
      <c r="C43" s="13">
        <v>0.9</v>
      </c>
      <c r="D43" s="15">
        <v>0.3125</v>
      </c>
      <c r="E43" s="16">
        <f t="shared" si="2"/>
        <v>456.47</v>
      </c>
      <c r="F43" s="16">
        <f t="shared" si="1"/>
        <v>1166.53</v>
      </c>
      <c r="G43" s="3"/>
      <c r="H43" s="3"/>
      <c r="I43" s="4"/>
      <c r="J43" s="4"/>
    </row>
    <row r="44" spans="1:10" s="1" customFormat="1" ht="16.5" customHeight="1" x14ac:dyDescent="0.3">
      <c r="A44" s="3"/>
      <c r="B44" s="3"/>
      <c r="C44" s="8"/>
      <c r="D44" s="3"/>
      <c r="E44" s="3"/>
      <c r="F44" s="3"/>
      <c r="G44" s="3"/>
      <c r="H44" s="3"/>
      <c r="I44" s="4"/>
      <c r="J44" s="4"/>
    </row>
    <row r="45" spans="1:10" s="1" customFormat="1" ht="16.5" customHeight="1" x14ac:dyDescent="0.3">
      <c r="A45" s="3"/>
      <c r="B45" s="3"/>
      <c r="C45" s="8"/>
      <c r="D45" s="3"/>
      <c r="E45" s="11" t="s">
        <v>9</v>
      </c>
      <c r="F45" s="12" t="s">
        <v>6</v>
      </c>
      <c r="G45" s="3"/>
      <c r="H45" s="3"/>
      <c r="I45" s="4"/>
      <c r="J45" s="4"/>
    </row>
    <row r="46" spans="1:10" s="1" customFormat="1" ht="16.5" customHeight="1" x14ac:dyDescent="0.3">
      <c r="A46" s="3" t="s">
        <v>4</v>
      </c>
      <c r="B46" s="3" t="s">
        <v>7</v>
      </c>
      <c r="C46" s="8"/>
      <c r="D46" s="3"/>
      <c r="E46" s="11" t="s">
        <v>8</v>
      </c>
      <c r="F46" s="12" t="s">
        <v>8</v>
      </c>
      <c r="G46" s="3"/>
      <c r="H46" s="3"/>
      <c r="I46" s="4"/>
      <c r="J46" s="4"/>
    </row>
    <row r="47" spans="1:10" s="1" customFormat="1" ht="16.5" customHeight="1" x14ac:dyDescent="0.3">
      <c r="A47" s="13">
        <v>8</v>
      </c>
      <c r="B47" s="16">
        <v>657</v>
      </c>
      <c r="C47" s="13">
        <v>0.9</v>
      </c>
      <c r="D47" s="15">
        <v>1</v>
      </c>
      <c r="E47" s="16">
        <f>ROUND(B47*C47*D47,2)</f>
        <v>591.29999999999995</v>
      </c>
      <c r="F47" s="16">
        <f t="shared" ref="F47:F62" si="3">B47-E47</f>
        <v>65.700000000000045</v>
      </c>
      <c r="G47" s="3"/>
      <c r="H47" s="3"/>
      <c r="I47" s="4"/>
      <c r="J47" s="4"/>
    </row>
    <row r="48" spans="1:10" s="1" customFormat="1" ht="16.5" customHeight="1" x14ac:dyDescent="0.3">
      <c r="A48" s="13">
        <v>7.5</v>
      </c>
      <c r="B48" s="16">
        <v>657</v>
      </c>
      <c r="C48" s="13">
        <v>0.9</v>
      </c>
      <c r="D48" s="15">
        <v>0.9375</v>
      </c>
      <c r="E48" s="16">
        <f t="shared" ref="E48:E62" si="4">ROUND(B48*C48*D48,2)</f>
        <v>554.34</v>
      </c>
      <c r="F48" s="16">
        <f t="shared" si="3"/>
        <v>102.65999999999997</v>
      </c>
      <c r="G48" s="3"/>
      <c r="H48" s="3"/>
      <c r="I48" s="4"/>
      <c r="J48" s="4"/>
    </row>
    <row r="49" spans="1:10" s="1" customFormat="1" ht="16.5" customHeight="1" x14ac:dyDescent="0.3">
      <c r="A49" s="13">
        <v>7</v>
      </c>
      <c r="B49" s="16">
        <v>657</v>
      </c>
      <c r="C49" s="13">
        <v>0.9</v>
      </c>
      <c r="D49" s="15">
        <v>0.875</v>
      </c>
      <c r="E49" s="16">
        <f t="shared" si="4"/>
        <v>517.39</v>
      </c>
      <c r="F49" s="16">
        <f t="shared" si="3"/>
        <v>139.61000000000001</v>
      </c>
      <c r="G49" s="3"/>
      <c r="H49" s="3"/>
      <c r="I49" s="4"/>
      <c r="J49" s="4"/>
    </row>
    <row r="50" spans="1:10" s="1" customFormat="1" ht="16.5" customHeight="1" x14ac:dyDescent="0.3">
      <c r="A50" s="13">
        <v>6.5</v>
      </c>
      <c r="B50" s="16">
        <v>657</v>
      </c>
      <c r="C50" s="13">
        <v>0.9</v>
      </c>
      <c r="D50" s="15">
        <v>0.8125</v>
      </c>
      <c r="E50" s="16">
        <f t="shared" si="4"/>
        <v>480.43</v>
      </c>
      <c r="F50" s="16">
        <f t="shared" si="3"/>
        <v>176.57</v>
      </c>
      <c r="G50" s="3"/>
      <c r="H50" s="3"/>
      <c r="I50" s="4"/>
      <c r="J50" s="4"/>
    </row>
    <row r="51" spans="1:10" s="1" customFormat="1" ht="16.5" customHeight="1" x14ac:dyDescent="0.3">
      <c r="A51" s="13">
        <v>6</v>
      </c>
      <c r="B51" s="16">
        <v>657</v>
      </c>
      <c r="C51" s="13">
        <v>0.9</v>
      </c>
      <c r="D51" s="15">
        <v>0.75</v>
      </c>
      <c r="E51" s="16">
        <f t="shared" si="4"/>
        <v>443.48</v>
      </c>
      <c r="F51" s="16">
        <f t="shared" si="3"/>
        <v>213.51999999999998</v>
      </c>
      <c r="G51" s="3"/>
      <c r="H51" s="3"/>
      <c r="I51" s="4"/>
      <c r="J51" s="4"/>
    </row>
    <row r="52" spans="1:10" s="1" customFormat="1" ht="16.5" customHeight="1" x14ac:dyDescent="0.3">
      <c r="A52" s="13">
        <v>5.5</v>
      </c>
      <c r="B52" s="16">
        <v>657</v>
      </c>
      <c r="C52" s="13">
        <v>0.9</v>
      </c>
      <c r="D52" s="15">
        <v>0.6875</v>
      </c>
      <c r="E52" s="16">
        <f t="shared" si="4"/>
        <v>406.52</v>
      </c>
      <c r="F52" s="16">
        <f t="shared" si="3"/>
        <v>250.48000000000002</v>
      </c>
      <c r="G52" s="3"/>
      <c r="H52" s="3"/>
      <c r="I52" s="4"/>
      <c r="J52" s="4"/>
    </row>
    <row r="53" spans="1:10" s="1" customFormat="1" ht="16.5" customHeight="1" x14ac:dyDescent="0.3">
      <c r="A53" s="13">
        <v>5.25</v>
      </c>
      <c r="B53" s="16">
        <v>657</v>
      </c>
      <c r="C53" s="13">
        <v>0.9</v>
      </c>
      <c r="D53" s="15">
        <v>0.65625</v>
      </c>
      <c r="E53" s="16">
        <f>ROUND(B53*C53*D53,2)</f>
        <v>388.04</v>
      </c>
      <c r="F53" s="16">
        <f t="shared" si="3"/>
        <v>268.95999999999998</v>
      </c>
      <c r="G53" s="3"/>
      <c r="H53" s="3"/>
      <c r="I53" s="4"/>
      <c r="J53" s="4"/>
    </row>
    <row r="54" spans="1:10" s="1" customFormat="1" ht="16.5" customHeight="1" x14ac:dyDescent="0.3">
      <c r="A54" s="13">
        <v>5</v>
      </c>
      <c r="B54" s="16">
        <v>657</v>
      </c>
      <c r="C54" s="13">
        <v>0.9</v>
      </c>
      <c r="D54" s="15">
        <v>0.625</v>
      </c>
      <c r="E54" s="16">
        <f t="shared" si="4"/>
        <v>369.56</v>
      </c>
      <c r="F54" s="16">
        <f t="shared" si="3"/>
        <v>287.44</v>
      </c>
      <c r="G54" s="3"/>
      <c r="H54" s="3"/>
      <c r="I54" s="4"/>
      <c r="J54" s="4"/>
    </row>
    <row r="55" spans="1:10" s="1" customFormat="1" ht="16.5" customHeight="1" x14ac:dyDescent="0.3">
      <c r="A55" s="13">
        <v>4.75</v>
      </c>
      <c r="B55" s="16">
        <v>657</v>
      </c>
      <c r="C55" s="13">
        <v>0.9</v>
      </c>
      <c r="D55" s="15">
        <v>0.59379999999999999</v>
      </c>
      <c r="E55" s="16">
        <f t="shared" si="4"/>
        <v>351.11</v>
      </c>
      <c r="F55" s="16">
        <f t="shared" si="3"/>
        <v>305.89</v>
      </c>
      <c r="G55" s="3"/>
      <c r="H55" s="3"/>
      <c r="I55" s="4"/>
      <c r="J55" s="4"/>
    </row>
    <row r="56" spans="1:10" s="1" customFormat="1" ht="16.5" customHeight="1" x14ac:dyDescent="0.3">
      <c r="A56" s="13">
        <v>4.5</v>
      </c>
      <c r="B56" s="16">
        <v>657</v>
      </c>
      <c r="C56" s="13">
        <v>0.9</v>
      </c>
      <c r="D56" s="15">
        <v>0.5625</v>
      </c>
      <c r="E56" s="16">
        <f t="shared" si="4"/>
        <v>332.61</v>
      </c>
      <c r="F56" s="16">
        <f t="shared" si="3"/>
        <v>324.39</v>
      </c>
      <c r="G56" s="3"/>
      <c r="H56" s="3"/>
      <c r="I56" s="4"/>
      <c r="J56" s="4"/>
    </row>
    <row r="57" spans="1:10" s="1" customFormat="1" ht="16.5" customHeight="1" x14ac:dyDescent="0.3">
      <c r="A57" s="13">
        <v>4</v>
      </c>
      <c r="B57" s="16">
        <v>657</v>
      </c>
      <c r="C57" s="13">
        <v>0.9</v>
      </c>
      <c r="D57" s="15">
        <v>0.5</v>
      </c>
      <c r="E57" s="16">
        <f t="shared" si="4"/>
        <v>295.64999999999998</v>
      </c>
      <c r="F57" s="16">
        <f t="shared" si="3"/>
        <v>361.35</v>
      </c>
      <c r="G57" s="3"/>
      <c r="H57" s="3"/>
      <c r="I57" s="4"/>
      <c r="J57" s="4"/>
    </row>
    <row r="58" spans="1:10" s="1" customFormat="1" ht="16.5" customHeight="1" x14ac:dyDescent="0.3">
      <c r="A58" s="13">
        <v>3.75</v>
      </c>
      <c r="B58" s="16">
        <v>657</v>
      </c>
      <c r="C58" s="13">
        <v>0.9</v>
      </c>
      <c r="D58" s="15">
        <v>0.46879999999999999</v>
      </c>
      <c r="E58" s="16">
        <f t="shared" si="4"/>
        <v>277.2</v>
      </c>
      <c r="F58" s="16">
        <f t="shared" si="3"/>
        <v>379.8</v>
      </c>
      <c r="G58" s="3"/>
      <c r="H58" s="3"/>
      <c r="I58" s="4"/>
      <c r="J58" s="4"/>
    </row>
    <row r="59" spans="1:10" s="1" customFormat="1" ht="16.5" customHeight="1" x14ac:dyDescent="0.3">
      <c r="A59" s="13">
        <v>3.5</v>
      </c>
      <c r="B59" s="16">
        <v>657</v>
      </c>
      <c r="C59" s="13">
        <v>0.9</v>
      </c>
      <c r="D59" s="15">
        <v>0.4375</v>
      </c>
      <c r="E59" s="16">
        <f t="shared" si="4"/>
        <v>258.69</v>
      </c>
      <c r="F59" s="16">
        <f t="shared" si="3"/>
        <v>398.31</v>
      </c>
      <c r="G59" s="3"/>
      <c r="H59" s="3"/>
      <c r="I59" s="4"/>
      <c r="J59" s="4"/>
    </row>
    <row r="60" spans="1:10" s="1" customFormat="1" ht="16.5" customHeight="1" x14ac:dyDescent="0.3">
      <c r="A60" s="13">
        <v>3.25</v>
      </c>
      <c r="B60" s="16">
        <v>657</v>
      </c>
      <c r="C60" s="13">
        <v>0.9</v>
      </c>
      <c r="D60" s="15">
        <v>0.40629999999999999</v>
      </c>
      <c r="E60" s="16">
        <f t="shared" si="4"/>
        <v>240.25</v>
      </c>
      <c r="F60" s="16">
        <f t="shared" si="3"/>
        <v>416.75</v>
      </c>
      <c r="G60" s="3"/>
      <c r="H60" s="3"/>
      <c r="I60" s="4"/>
      <c r="J60" s="4"/>
    </row>
    <row r="61" spans="1:10" s="1" customFormat="1" ht="16.5" customHeight="1" x14ac:dyDescent="0.3">
      <c r="A61" s="13">
        <v>3</v>
      </c>
      <c r="B61" s="16">
        <v>657</v>
      </c>
      <c r="C61" s="13">
        <v>0.9</v>
      </c>
      <c r="D61" s="15">
        <v>0.375</v>
      </c>
      <c r="E61" s="16">
        <f t="shared" si="4"/>
        <v>221.74</v>
      </c>
      <c r="F61" s="16">
        <f t="shared" si="3"/>
        <v>435.26</v>
      </c>
      <c r="G61" s="3"/>
      <c r="H61" s="3"/>
      <c r="I61" s="4"/>
      <c r="J61" s="4"/>
    </row>
    <row r="62" spans="1:10" s="1" customFormat="1" ht="16.5" customHeight="1" x14ac:dyDescent="0.3">
      <c r="A62" s="13">
        <v>2.5</v>
      </c>
      <c r="B62" s="16">
        <v>657</v>
      </c>
      <c r="C62" s="13">
        <v>0.9</v>
      </c>
      <c r="D62" s="15">
        <v>0.3125</v>
      </c>
      <c r="E62" s="16">
        <f t="shared" si="4"/>
        <v>184.78</v>
      </c>
      <c r="F62" s="16">
        <f t="shared" si="3"/>
        <v>472.22</v>
      </c>
      <c r="G62" s="3"/>
      <c r="H62" s="3"/>
      <c r="I62" s="4"/>
      <c r="J62" s="4"/>
    </row>
  </sheetData>
  <pageMargins left="0.7" right="0.7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A37" workbookViewId="0">
      <selection activeCell="J37" sqref="J37:O67"/>
    </sheetView>
  </sheetViews>
  <sheetFormatPr defaultColWidth="8.88671875" defaultRowHeight="15.75" x14ac:dyDescent="0.25"/>
  <cols>
    <col min="1" max="1" width="11.5546875" style="6" customWidth="1"/>
    <col min="2" max="2" width="9.109375" style="6" bestFit="1" customWidth="1"/>
    <col min="3" max="3" width="7.5546875" style="7" customWidth="1"/>
    <col min="4" max="4" width="9.5546875" style="6" bestFit="1" customWidth="1"/>
    <col min="5" max="6" width="9.88671875" style="6" bestFit="1" customWidth="1"/>
    <col min="7" max="7" width="9.44140625" style="6" bestFit="1" customWidth="1"/>
    <col min="8" max="8" width="8.88671875" style="6"/>
    <col min="9" max="9" width="8.88671875" style="18"/>
    <col min="10" max="10" width="9" style="18" bestFit="1" customWidth="1"/>
    <col min="11" max="16384" width="8.88671875" style="19"/>
  </cols>
  <sheetData>
    <row r="1" spans="1:10" x14ac:dyDescent="0.25">
      <c r="A1" s="6" t="s">
        <v>12</v>
      </c>
    </row>
    <row r="2" spans="1:10" s="20" customFormat="1" ht="16.5" customHeight="1" x14ac:dyDescent="0.25">
      <c r="A2" s="3" t="s">
        <v>0</v>
      </c>
      <c r="B2" s="3"/>
      <c r="C2" s="8"/>
      <c r="D2" s="3"/>
      <c r="E2" s="3"/>
      <c r="F2" s="3"/>
      <c r="G2" s="3"/>
      <c r="H2" s="3"/>
      <c r="I2" s="17"/>
      <c r="J2" s="17"/>
    </row>
    <row r="3" spans="1:10" s="20" customFormat="1" ht="16.5" customHeight="1" x14ac:dyDescent="0.25">
      <c r="A3" s="3"/>
      <c r="B3" s="3" t="s">
        <v>1</v>
      </c>
      <c r="C3" s="8"/>
      <c r="D3" s="3"/>
      <c r="E3" s="3"/>
      <c r="F3" s="9"/>
      <c r="G3" s="3"/>
      <c r="H3" s="3"/>
      <c r="I3" s="17"/>
      <c r="J3" s="17"/>
    </row>
    <row r="4" spans="1:10" s="20" customFormat="1" ht="16.5" customHeight="1" x14ac:dyDescent="0.25">
      <c r="A4" s="3" t="s">
        <v>2</v>
      </c>
      <c r="B4" s="10">
        <v>8</v>
      </c>
      <c r="C4" s="8" t="s">
        <v>3</v>
      </c>
      <c r="D4" s="3"/>
      <c r="E4" s="3"/>
      <c r="F4" s="9">
        <f t="shared" ref="F4:F21" si="0">B4/G4</f>
        <v>1</v>
      </c>
      <c r="G4" s="8">
        <v>8</v>
      </c>
      <c r="H4" s="3"/>
      <c r="I4" s="17"/>
    </row>
    <row r="5" spans="1:10" s="20" customFormat="1" ht="16.5" customHeight="1" x14ac:dyDescent="0.25">
      <c r="A5" s="3"/>
      <c r="B5" s="10">
        <v>7.5</v>
      </c>
      <c r="C5" s="8" t="s">
        <v>3</v>
      </c>
      <c r="D5" s="3"/>
      <c r="E5" s="3"/>
      <c r="F5" s="9">
        <f t="shared" si="0"/>
        <v>0.9375</v>
      </c>
      <c r="G5" s="8">
        <v>8</v>
      </c>
      <c r="H5" s="3"/>
      <c r="I5" s="17"/>
    </row>
    <row r="6" spans="1:10" s="20" customFormat="1" ht="16.5" customHeight="1" x14ac:dyDescent="0.25">
      <c r="A6" s="3"/>
      <c r="B6" s="10">
        <v>7.2839999999999998</v>
      </c>
      <c r="C6" s="8" t="s">
        <v>3</v>
      </c>
      <c r="D6" s="3"/>
      <c r="E6" s="3"/>
      <c r="F6" s="9">
        <f t="shared" si="0"/>
        <v>0.91049999999999998</v>
      </c>
      <c r="G6" s="8">
        <v>8</v>
      </c>
      <c r="H6" s="3"/>
      <c r="I6" s="17"/>
    </row>
    <row r="7" spans="1:10" s="20" customFormat="1" ht="16.5" customHeight="1" x14ac:dyDescent="0.25">
      <c r="A7" s="3"/>
      <c r="B7" s="10">
        <v>7</v>
      </c>
      <c r="C7" s="8" t="s">
        <v>3</v>
      </c>
      <c r="D7" s="3"/>
      <c r="E7" s="3"/>
      <c r="F7" s="9">
        <f t="shared" si="0"/>
        <v>0.875</v>
      </c>
      <c r="G7" s="8">
        <v>8</v>
      </c>
      <c r="H7" s="3"/>
      <c r="I7" s="17"/>
    </row>
    <row r="8" spans="1:10" s="20" customFormat="1" ht="16.5" customHeight="1" x14ac:dyDescent="0.25">
      <c r="A8" s="3"/>
      <c r="B8" s="10">
        <v>6.75</v>
      </c>
      <c r="C8" s="8" t="s">
        <v>3</v>
      </c>
      <c r="D8" s="3"/>
      <c r="E8" s="3"/>
      <c r="F8" s="9">
        <f t="shared" si="0"/>
        <v>0.84375</v>
      </c>
      <c r="G8" s="8">
        <v>8</v>
      </c>
      <c r="H8" s="3"/>
      <c r="I8" s="17"/>
    </row>
    <row r="9" spans="1:10" s="20" customFormat="1" ht="16.5" customHeight="1" x14ac:dyDescent="0.25">
      <c r="A9" s="3"/>
      <c r="B9" s="10">
        <v>6.5</v>
      </c>
      <c r="C9" s="8" t="s">
        <v>3</v>
      </c>
      <c r="D9" s="3"/>
      <c r="E9" s="3"/>
      <c r="F9" s="9">
        <f t="shared" si="0"/>
        <v>0.8125</v>
      </c>
      <c r="G9" s="8">
        <v>8</v>
      </c>
      <c r="H9" s="3"/>
      <c r="I9" s="17"/>
    </row>
    <row r="10" spans="1:10" s="20" customFormat="1" ht="16.5" customHeight="1" x14ac:dyDescent="0.25">
      <c r="A10" s="3"/>
      <c r="B10" s="10">
        <v>6</v>
      </c>
      <c r="C10" s="8" t="s">
        <v>3</v>
      </c>
      <c r="D10" s="3"/>
      <c r="E10" s="3"/>
      <c r="F10" s="9">
        <f t="shared" si="0"/>
        <v>0.75</v>
      </c>
      <c r="G10" s="8">
        <v>8</v>
      </c>
      <c r="H10" s="3"/>
      <c r="I10" s="17"/>
    </row>
    <row r="11" spans="1:10" s="20" customFormat="1" ht="16.5" customHeight="1" x14ac:dyDescent="0.25">
      <c r="A11" s="3"/>
      <c r="B11" s="10">
        <v>5.5</v>
      </c>
      <c r="C11" s="8" t="s">
        <v>3</v>
      </c>
      <c r="D11" s="3"/>
      <c r="E11" s="3"/>
      <c r="F11" s="9">
        <f t="shared" si="0"/>
        <v>0.6875</v>
      </c>
      <c r="G11" s="8">
        <v>8</v>
      </c>
      <c r="H11" s="3"/>
      <c r="I11" s="17"/>
    </row>
    <row r="12" spans="1:10" s="20" customFormat="1" ht="16.5" customHeight="1" x14ac:dyDescent="0.25">
      <c r="A12" s="3"/>
      <c r="B12" s="10">
        <v>5.25</v>
      </c>
      <c r="C12" s="8" t="s">
        <v>3</v>
      </c>
      <c r="D12" s="3"/>
      <c r="E12" s="3"/>
      <c r="F12" s="9">
        <f t="shared" si="0"/>
        <v>0.65625</v>
      </c>
      <c r="G12" s="8">
        <v>8</v>
      </c>
      <c r="H12" s="3"/>
      <c r="I12" s="17"/>
    </row>
    <row r="13" spans="1:10" s="20" customFormat="1" ht="16.5" customHeight="1" x14ac:dyDescent="0.25">
      <c r="A13" s="3"/>
      <c r="B13" s="10">
        <v>5</v>
      </c>
      <c r="C13" s="8" t="s">
        <v>3</v>
      </c>
      <c r="D13" s="3"/>
      <c r="E13" s="3"/>
      <c r="F13" s="9">
        <f t="shared" si="0"/>
        <v>0.625</v>
      </c>
      <c r="G13" s="8">
        <v>8</v>
      </c>
      <c r="H13" s="3"/>
      <c r="I13" s="17"/>
    </row>
    <row r="14" spans="1:10" s="20" customFormat="1" ht="16.5" customHeight="1" x14ac:dyDescent="0.25">
      <c r="A14" s="3"/>
      <c r="B14" s="10">
        <v>4.75</v>
      </c>
      <c r="C14" s="8" t="s">
        <v>3</v>
      </c>
      <c r="D14" s="3"/>
      <c r="E14" s="3"/>
      <c r="F14" s="9">
        <f t="shared" si="0"/>
        <v>0.59375</v>
      </c>
      <c r="G14" s="8">
        <v>8</v>
      </c>
      <c r="H14" s="3"/>
      <c r="I14" s="17"/>
    </row>
    <row r="15" spans="1:10" s="20" customFormat="1" ht="16.5" customHeight="1" x14ac:dyDescent="0.25">
      <c r="A15" s="3"/>
      <c r="B15" s="10">
        <v>4.5</v>
      </c>
      <c r="C15" s="8" t="s">
        <v>3</v>
      </c>
      <c r="D15" s="3"/>
      <c r="E15" s="3"/>
      <c r="F15" s="9">
        <f t="shared" si="0"/>
        <v>0.5625</v>
      </c>
      <c r="G15" s="8">
        <v>8</v>
      </c>
      <c r="H15" s="3"/>
      <c r="I15" s="17"/>
    </row>
    <row r="16" spans="1:10" s="20" customFormat="1" ht="16.5" customHeight="1" x14ac:dyDescent="0.25">
      <c r="A16" s="3"/>
      <c r="B16" s="10">
        <v>4</v>
      </c>
      <c r="C16" s="8" t="s">
        <v>3</v>
      </c>
      <c r="D16" s="3"/>
      <c r="E16" s="3"/>
      <c r="F16" s="9">
        <f t="shared" si="0"/>
        <v>0.5</v>
      </c>
      <c r="G16" s="8">
        <v>8</v>
      </c>
      <c r="H16" s="3"/>
      <c r="I16" s="17"/>
    </row>
    <row r="17" spans="1:15" s="20" customFormat="1" ht="16.5" customHeight="1" x14ac:dyDescent="0.25">
      <c r="A17" s="3"/>
      <c r="B17" s="10">
        <v>3.75</v>
      </c>
      <c r="C17" s="8" t="s">
        <v>3</v>
      </c>
      <c r="D17" s="3"/>
      <c r="E17" s="3"/>
      <c r="F17" s="9">
        <f t="shared" si="0"/>
        <v>0.46875</v>
      </c>
      <c r="G17" s="8">
        <v>8</v>
      </c>
      <c r="H17" s="3"/>
      <c r="I17" s="17"/>
    </row>
    <row r="18" spans="1:15" s="20" customFormat="1" ht="16.5" customHeight="1" x14ac:dyDescent="0.25">
      <c r="A18" s="3"/>
      <c r="B18" s="10">
        <v>3.5</v>
      </c>
      <c r="C18" s="8" t="s">
        <v>3</v>
      </c>
      <c r="D18" s="3"/>
      <c r="E18" s="3"/>
      <c r="F18" s="9">
        <f t="shared" si="0"/>
        <v>0.4375</v>
      </c>
      <c r="G18" s="8">
        <v>8</v>
      </c>
      <c r="H18" s="3"/>
      <c r="I18" s="17"/>
    </row>
    <row r="19" spans="1:15" s="20" customFormat="1" ht="16.5" customHeight="1" x14ac:dyDescent="0.25">
      <c r="A19" s="3"/>
      <c r="B19" s="10">
        <v>3.25</v>
      </c>
      <c r="C19" s="8" t="s">
        <v>3</v>
      </c>
      <c r="D19" s="3"/>
      <c r="E19" s="3"/>
      <c r="F19" s="9">
        <f t="shared" si="0"/>
        <v>0.40625</v>
      </c>
      <c r="G19" s="8">
        <v>8</v>
      </c>
      <c r="H19" s="3"/>
      <c r="I19" s="17"/>
    </row>
    <row r="20" spans="1:15" s="20" customFormat="1" ht="16.5" customHeight="1" x14ac:dyDescent="0.25">
      <c r="A20" s="3"/>
      <c r="B20" s="10">
        <v>3</v>
      </c>
      <c r="C20" s="8" t="s">
        <v>3</v>
      </c>
      <c r="D20" s="3"/>
      <c r="E20" s="3"/>
      <c r="F20" s="9">
        <f t="shared" si="0"/>
        <v>0.375</v>
      </c>
      <c r="G20" s="8">
        <v>8</v>
      </c>
      <c r="H20" s="3"/>
      <c r="I20" s="17"/>
    </row>
    <row r="21" spans="1:15" s="20" customFormat="1" ht="16.5" customHeight="1" x14ac:dyDescent="0.25">
      <c r="A21" s="3"/>
      <c r="B21" s="10">
        <v>2.5</v>
      </c>
      <c r="C21" s="8" t="s">
        <v>3</v>
      </c>
      <c r="D21" s="3"/>
      <c r="E21" s="3"/>
      <c r="F21" s="9">
        <f t="shared" si="0"/>
        <v>0.3125</v>
      </c>
      <c r="G21" s="8">
        <v>8</v>
      </c>
      <c r="H21" s="3"/>
      <c r="I21" s="17"/>
    </row>
    <row r="22" spans="1:15" s="20" customFormat="1" ht="16.5" customHeight="1" x14ac:dyDescent="0.25">
      <c r="A22" s="3"/>
      <c r="B22" s="10"/>
      <c r="C22" s="8"/>
      <c r="D22" s="3"/>
      <c r="E22" s="3"/>
      <c r="F22" s="9"/>
      <c r="G22" s="3"/>
      <c r="H22" s="3"/>
      <c r="I22" s="17"/>
      <c r="J22" s="17"/>
    </row>
    <row r="23" spans="1:15" s="20" customFormat="1" ht="16.5" customHeight="1" x14ac:dyDescent="0.25">
      <c r="A23" s="3" t="s">
        <v>10</v>
      </c>
      <c r="B23" s="3"/>
      <c r="C23" s="8"/>
      <c r="D23" s="3"/>
      <c r="E23" s="3"/>
      <c r="F23" s="3"/>
      <c r="G23" s="3"/>
      <c r="H23" s="3"/>
      <c r="I23" s="17"/>
      <c r="J23" s="17"/>
    </row>
    <row r="24" spans="1:15" s="20" customFormat="1" ht="16.5" customHeight="1" x14ac:dyDescent="0.25">
      <c r="A24" s="3" t="s">
        <v>12</v>
      </c>
      <c r="B24" s="3"/>
      <c r="C24" s="8"/>
      <c r="D24" s="3"/>
      <c r="E24" s="11" t="s">
        <v>9</v>
      </c>
      <c r="F24" s="12" t="s">
        <v>6</v>
      </c>
      <c r="G24" s="3"/>
      <c r="H24" s="3"/>
      <c r="I24" s="17"/>
      <c r="J24" s="18"/>
      <c r="K24" s="18"/>
      <c r="L24" s="18"/>
      <c r="M24" s="18"/>
      <c r="N24" s="18"/>
      <c r="O24" s="21"/>
    </row>
    <row r="25" spans="1:15" s="20" customFormat="1" ht="16.5" customHeight="1" x14ac:dyDescent="0.25">
      <c r="A25" s="3" t="s">
        <v>4</v>
      </c>
      <c r="B25" s="3" t="s">
        <v>5</v>
      </c>
      <c r="C25" s="8"/>
      <c r="D25" s="3"/>
      <c r="E25" s="11" t="s">
        <v>8</v>
      </c>
      <c r="F25" s="12" t="s">
        <v>8</v>
      </c>
      <c r="G25" s="3"/>
      <c r="H25" s="3"/>
      <c r="I25" s="17"/>
      <c r="J25" s="18"/>
      <c r="K25" s="18"/>
      <c r="L25" s="18"/>
      <c r="M25" s="18"/>
      <c r="N25" s="18"/>
      <c r="O25" s="21"/>
    </row>
    <row r="26" spans="1:15" s="20" customFormat="1" ht="16.5" customHeight="1" x14ac:dyDescent="0.25">
      <c r="A26" s="13">
        <v>8</v>
      </c>
      <c r="B26" s="14">
        <v>1688</v>
      </c>
      <c r="C26" s="13">
        <v>0.9</v>
      </c>
      <c r="D26" s="15">
        <v>1</v>
      </c>
      <c r="E26" s="16">
        <f>ROUND(B26*C26*D26,2)</f>
        <v>1519.2</v>
      </c>
      <c r="F26" s="16">
        <f t="shared" ref="F26:F43" si="1">B26-E26</f>
        <v>168.79999999999995</v>
      </c>
      <c r="G26" s="3"/>
      <c r="H26" s="3"/>
      <c r="I26" s="17"/>
      <c r="J26" s="18"/>
      <c r="K26" s="22"/>
      <c r="L26" s="18"/>
      <c r="M26" s="23"/>
      <c r="N26" s="18"/>
      <c r="O26" s="24"/>
    </row>
    <row r="27" spans="1:15" s="20" customFormat="1" ht="16.5" customHeight="1" x14ac:dyDescent="0.25">
      <c r="A27" s="13">
        <v>7.5</v>
      </c>
      <c r="B27" s="14">
        <v>1688</v>
      </c>
      <c r="C27" s="13">
        <v>0.9</v>
      </c>
      <c r="D27" s="15">
        <v>0.9375</v>
      </c>
      <c r="E27" s="16">
        <f t="shared" ref="E27:E43" si="2">ROUND(B27*C27*D27,2)</f>
        <v>1424.25</v>
      </c>
      <c r="F27" s="16">
        <f t="shared" si="1"/>
        <v>263.75</v>
      </c>
      <c r="G27" s="3"/>
      <c r="H27" s="3"/>
      <c r="I27" s="17"/>
      <c r="J27" s="18"/>
      <c r="K27" s="22"/>
      <c r="L27" s="18"/>
      <c r="M27" s="23"/>
      <c r="N27" s="18"/>
      <c r="O27" s="24"/>
    </row>
    <row r="28" spans="1:15" s="20" customFormat="1" ht="16.5" customHeight="1" x14ac:dyDescent="0.25">
      <c r="A28" s="13">
        <v>7.2839999999999998</v>
      </c>
      <c r="B28" s="14">
        <v>1688</v>
      </c>
      <c r="C28" s="13">
        <v>0.9</v>
      </c>
      <c r="D28" s="15">
        <v>0.91049999999999998</v>
      </c>
      <c r="E28" s="16">
        <f t="shared" si="2"/>
        <v>1383.23</v>
      </c>
      <c r="F28" s="16">
        <f t="shared" si="1"/>
        <v>304.77</v>
      </c>
      <c r="G28" s="3"/>
      <c r="H28" s="3"/>
      <c r="I28" s="17"/>
      <c r="J28" s="18"/>
      <c r="K28" s="22"/>
      <c r="L28" s="18"/>
      <c r="M28" s="23"/>
      <c r="N28" s="18"/>
      <c r="O28" s="24"/>
    </row>
    <row r="29" spans="1:15" s="20" customFormat="1" ht="16.5" customHeight="1" x14ac:dyDescent="0.25">
      <c r="A29" s="13">
        <v>7</v>
      </c>
      <c r="B29" s="14">
        <v>1688</v>
      </c>
      <c r="C29" s="13">
        <v>0.9</v>
      </c>
      <c r="D29" s="15">
        <v>0.875</v>
      </c>
      <c r="E29" s="16">
        <f t="shared" si="2"/>
        <v>1329.3</v>
      </c>
      <c r="F29" s="16">
        <f t="shared" si="1"/>
        <v>358.70000000000005</v>
      </c>
      <c r="G29" s="3"/>
      <c r="H29" s="3"/>
      <c r="I29" s="17"/>
      <c r="J29" s="18"/>
      <c r="K29" s="22"/>
      <c r="L29" s="18"/>
      <c r="M29" s="23"/>
      <c r="N29" s="18"/>
      <c r="O29" s="24"/>
    </row>
    <row r="30" spans="1:15" s="20" customFormat="1" ht="16.5" customHeight="1" x14ac:dyDescent="0.25">
      <c r="A30" s="13">
        <v>6.75</v>
      </c>
      <c r="B30" s="14">
        <v>1688</v>
      </c>
      <c r="C30" s="13">
        <v>0.9</v>
      </c>
      <c r="D30" s="15">
        <f>F8</f>
        <v>0.84375</v>
      </c>
      <c r="E30" s="16">
        <f t="shared" si="2"/>
        <v>1281.83</v>
      </c>
      <c r="F30" s="16">
        <f t="shared" si="1"/>
        <v>406.17000000000007</v>
      </c>
      <c r="G30" s="3"/>
      <c r="H30" s="3"/>
      <c r="I30" s="17"/>
      <c r="J30" s="18"/>
      <c r="K30" s="22"/>
      <c r="L30" s="18"/>
      <c r="M30" s="23"/>
      <c r="N30" s="18"/>
      <c r="O30" s="24"/>
    </row>
    <row r="31" spans="1:15" s="20" customFormat="1" ht="16.5" customHeight="1" x14ac:dyDescent="0.25">
      <c r="A31" s="13">
        <v>6.5</v>
      </c>
      <c r="B31" s="14">
        <v>1688</v>
      </c>
      <c r="C31" s="13">
        <v>0.9</v>
      </c>
      <c r="D31" s="15">
        <v>0.8125</v>
      </c>
      <c r="E31" s="16">
        <f t="shared" si="2"/>
        <v>1234.3499999999999</v>
      </c>
      <c r="F31" s="16">
        <f t="shared" si="1"/>
        <v>453.65000000000009</v>
      </c>
      <c r="G31" s="3"/>
      <c r="H31" s="3"/>
      <c r="I31" s="17"/>
      <c r="J31" s="18"/>
      <c r="K31" s="22"/>
      <c r="L31" s="18"/>
      <c r="M31" s="23"/>
      <c r="N31" s="18"/>
      <c r="O31" s="24"/>
    </row>
    <row r="32" spans="1:15" s="20" customFormat="1" ht="16.5" customHeight="1" x14ac:dyDescent="0.25">
      <c r="A32" s="13">
        <v>6</v>
      </c>
      <c r="B32" s="14">
        <v>1688</v>
      </c>
      <c r="C32" s="13">
        <v>0.9</v>
      </c>
      <c r="D32" s="15">
        <v>0.75</v>
      </c>
      <c r="E32" s="16">
        <f t="shared" si="2"/>
        <v>1139.4000000000001</v>
      </c>
      <c r="F32" s="16">
        <f t="shared" si="1"/>
        <v>548.59999999999991</v>
      </c>
      <c r="G32" s="3"/>
      <c r="H32" s="3"/>
      <c r="I32" s="17"/>
      <c r="J32" s="18"/>
      <c r="K32" s="22"/>
      <c r="L32" s="18"/>
      <c r="M32" s="23"/>
      <c r="N32" s="18"/>
      <c r="O32" s="24"/>
    </row>
    <row r="33" spans="1:15" s="20" customFormat="1" ht="16.5" customHeight="1" x14ac:dyDescent="0.25">
      <c r="A33" s="13">
        <v>5.5</v>
      </c>
      <c r="B33" s="14">
        <v>1688</v>
      </c>
      <c r="C33" s="13">
        <v>0.9</v>
      </c>
      <c r="D33" s="15">
        <v>0.6875</v>
      </c>
      <c r="E33" s="16">
        <f t="shared" si="2"/>
        <v>1044.45</v>
      </c>
      <c r="F33" s="16">
        <f t="shared" si="1"/>
        <v>643.54999999999995</v>
      </c>
      <c r="G33" s="3"/>
      <c r="H33" s="3"/>
      <c r="I33" s="17"/>
      <c r="J33" s="18"/>
      <c r="K33" s="22"/>
      <c r="L33" s="18"/>
      <c r="M33" s="23"/>
      <c r="N33" s="18"/>
      <c r="O33" s="24"/>
    </row>
    <row r="34" spans="1:15" s="20" customFormat="1" ht="16.5" customHeight="1" x14ac:dyDescent="0.25">
      <c r="A34" s="13">
        <v>5.25</v>
      </c>
      <c r="B34" s="14">
        <v>1688</v>
      </c>
      <c r="C34" s="13">
        <v>0.9</v>
      </c>
      <c r="D34" s="15">
        <v>0.65625</v>
      </c>
      <c r="E34" s="16">
        <f t="shared" si="2"/>
        <v>996.98</v>
      </c>
      <c r="F34" s="16">
        <f t="shared" si="1"/>
        <v>691.02</v>
      </c>
      <c r="G34" s="3"/>
      <c r="H34" s="3"/>
      <c r="I34" s="17"/>
      <c r="J34" s="18"/>
      <c r="K34" s="22"/>
      <c r="L34" s="18"/>
      <c r="M34" s="23"/>
      <c r="N34" s="18"/>
      <c r="O34" s="24"/>
    </row>
    <row r="35" spans="1:15" s="20" customFormat="1" ht="16.5" customHeight="1" x14ac:dyDescent="0.25">
      <c r="A35" s="13">
        <v>5</v>
      </c>
      <c r="B35" s="14">
        <v>1688</v>
      </c>
      <c r="C35" s="13">
        <v>0.9</v>
      </c>
      <c r="D35" s="15">
        <v>0.625</v>
      </c>
      <c r="E35" s="16">
        <f t="shared" si="2"/>
        <v>949.5</v>
      </c>
      <c r="F35" s="16">
        <f t="shared" si="1"/>
        <v>738.5</v>
      </c>
      <c r="G35" s="3"/>
      <c r="H35" s="3"/>
      <c r="I35" s="17"/>
      <c r="J35" s="18"/>
      <c r="K35" s="22"/>
      <c r="L35" s="18"/>
      <c r="M35" s="23"/>
      <c r="N35" s="18"/>
      <c r="O35" s="24"/>
    </row>
    <row r="36" spans="1:15" s="20" customFormat="1" ht="16.5" customHeight="1" x14ac:dyDescent="0.25">
      <c r="A36" s="13">
        <v>4.75</v>
      </c>
      <c r="B36" s="14">
        <v>1688</v>
      </c>
      <c r="C36" s="13">
        <v>0.9</v>
      </c>
      <c r="D36" s="15">
        <v>0.59379999999999999</v>
      </c>
      <c r="E36" s="16">
        <f t="shared" si="2"/>
        <v>902.1</v>
      </c>
      <c r="F36" s="16">
        <f t="shared" si="1"/>
        <v>785.9</v>
      </c>
      <c r="G36" s="3"/>
      <c r="H36" s="3"/>
      <c r="I36" s="17"/>
      <c r="J36" s="18"/>
      <c r="K36" s="22"/>
      <c r="L36" s="18"/>
      <c r="M36" s="23"/>
      <c r="N36" s="18"/>
      <c r="O36" s="24"/>
    </row>
    <row r="37" spans="1:15" s="20" customFormat="1" ht="16.5" customHeight="1" x14ac:dyDescent="0.25">
      <c r="A37" s="13">
        <v>4.5</v>
      </c>
      <c r="B37" s="14">
        <v>1688</v>
      </c>
      <c r="C37" s="13">
        <v>0.9</v>
      </c>
      <c r="D37" s="15">
        <v>0.5625</v>
      </c>
      <c r="E37" s="16">
        <f t="shared" si="2"/>
        <v>854.55</v>
      </c>
      <c r="F37" s="16">
        <f t="shared" si="1"/>
        <v>833.45</v>
      </c>
      <c r="G37" s="3"/>
      <c r="H37" s="3"/>
      <c r="I37" s="17"/>
      <c r="J37" s="28" t="s">
        <v>17</v>
      </c>
      <c r="K37" s="29"/>
      <c r="L37" s="30"/>
      <c r="M37" s="31"/>
      <c r="N37" s="18"/>
      <c r="O37" s="24"/>
    </row>
    <row r="38" spans="1:15" s="20" customFormat="1" ht="16.5" customHeight="1" x14ac:dyDescent="0.25">
      <c r="A38" s="13">
        <v>4</v>
      </c>
      <c r="B38" s="14">
        <v>1688</v>
      </c>
      <c r="C38" s="13">
        <v>0.9</v>
      </c>
      <c r="D38" s="15">
        <v>0.5</v>
      </c>
      <c r="E38" s="16">
        <f t="shared" si="2"/>
        <v>759.6</v>
      </c>
      <c r="F38" s="16">
        <f t="shared" si="1"/>
        <v>928.4</v>
      </c>
      <c r="G38" s="3"/>
      <c r="H38" s="3"/>
      <c r="I38" s="17"/>
      <c r="J38" s="18"/>
      <c r="K38" s="18"/>
      <c r="L38" s="18"/>
      <c r="M38" s="18"/>
      <c r="N38" s="18"/>
      <c r="O38" s="18"/>
    </row>
    <row r="39" spans="1:15" s="20" customFormat="1" ht="16.5" customHeight="1" x14ac:dyDescent="0.25">
      <c r="A39" s="13">
        <v>3.75</v>
      </c>
      <c r="B39" s="14">
        <v>1688</v>
      </c>
      <c r="C39" s="13">
        <v>0.9</v>
      </c>
      <c r="D39" s="15">
        <v>0.46879999999999999</v>
      </c>
      <c r="E39" s="16">
        <f t="shared" si="2"/>
        <v>712.2</v>
      </c>
      <c r="F39" s="16">
        <f t="shared" si="1"/>
        <v>975.8</v>
      </c>
      <c r="G39" s="3"/>
      <c r="H39" s="3"/>
      <c r="I39" s="17"/>
      <c r="J39" s="18" t="s">
        <v>13</v>
      </c>
      <c r="K39" s="18" t="s">
        <v>14</v>
      </c>
      <c r="L39" s="18"/>
      <c r="M39" s="18"/>
      <c r="N39" s="18"/>
      <c r="O39" s="25" t="s">
        <v>15</v>
      </c>
    </row>
    <row r="40" spans="1:15" s="20" customFormat="1" ht="16.5" customHeight="1" x14ac:dyDescent="0.25">
      <c r="A40" s="13">
        <v>3.5</v>
      </c>
      <c r="B40" s="14">
        <v>1688</v>
      </c>
      <c r="C40" s="13">
        <v>0.9</v>
      </c>
      <c r="D40" s="15">
        <v>0.4375</v>
      </c>
      <c r="E40" s="16">
        <f t="shared" si="2"/>
        <v>664.65</v>
      </c>
      <c r="F40" s="16">
        <f t="shared" si="1"/>
        <v>1023.35</v>
      </c>
      <c r="G40" s="3"/>
      <c r="H40" s="3"/>
      <c r="I40" s="17"/>
      <c r="J40" s="22">
        <v>6</v>
      </c>
      <c r="K40" s="22">
        <v>1688</v>
      </c>
      <c r="L40" s="18">
        <v>0.9</v>
      </c>
      <c r="M40" s="24">
        <f t="shared" ref="M40:M51" si="3">J40/$J$40</f>
        <v>1</v>
      </c>
      <c r="N40" s="26">
        <f>K40*L40*M40</f>
        <v>1519.2</v>
      </c>
      <c r="O40" s="27">
        <f>K40-N40</f>
        <v>168.79999999999995</v>
      </c>
    </row>
    <row r="41" spans="1:15" s="20" customFormat="1" ht="16.5" customHeight="1" x14ac:dyDescent="0.25">
      <c r="A41" s="13">
        <v>3.25</v>
      </c>
      <c r="B41" s="14">
        <v>1688</v>
      </c>
      <c r="C41" s="13">
        <v>0.9</v>
      </c>
      <c r="D41" s="15">
        <v>0.40629999999999999</v>
      </c>
      <c r="E41" s="16">
        <f t="shared" si="2"/>
        <v>617.25</v>
      </c>
      <c r="F41" s="16">
        <f t="shared" si="1"/>
        <v>1070.75</v>
      </c>
      <c r="G41" s="3"/>
      <c r="H41" s="3"/>
      <c r="I41" s="17"/>
      <c r="J41" s="22">
        <v>5.5</v>
      </c>
      <c r="K41" s="22">
        <v>1688</v>
      </c>
      <c r="L41" s="18">
        <v>0.9</v>
      </c>
      <c r="M41" s="24">
        <f t="shared" si="3"/>
        <v>0.91666666666666663</v>
      </c>
      <c r="N41" s="26">
        <f t="shared" ref="N41:N52" si="4">K41*L41*M41</f>
        <v>1392.6</v>
      </c>
      <c r="O41" s="27">
        <f t="shared" ref="O41:O52" si="5">K41-N41</f>
        <v>295.40000000000009</v>
      </c>
    </row>
    <row r="42" spans="1:15" s="20" customFormat="1" ht="16.5" customHeight="1" x14ac:dyDescent="0.25">
      <c r="A42" s="13">
        <v>3</v>
      </c>
      <c r="B42" s="14">
        <v>1688</v>
      </c>
      <c r="C42" s="13">
        <v>0.9</v>
      </c>
      <c r="D42" s="15">
        <v>0.375</v>
      </c>
      <c r="E42" s="16">
        <f t="shared" si="2"/>
        <v>569.70000000000005</v>
      </c>
      <c r="F42" s="16">
        <f t="shared" si="1"/>
        <v>1118.3</v>
      </c>
      <c r="G42" s="3"/>
      <c r="H42" s="3"/>
      <c r="I42" s="17"/>
      <c r="J42" s="22">
        <v>5.25</v>
      </c>
      <c r="K42" s="22">
        <v>1688</v>
      </c>
      <c r="L42" s="18">
        <v>0.9</v>
      </c>
      <c r="M42" s="24">
        <f t="shared" si="3"/>
        <v>0.875</v>
      </c>
      <c r="N42" s="26">
        <f t="shared" si="4"/>
        <v>1329.3</v>
      </c>
      <c r="O42" s="27">
        <f t="shared" si="5"/>
        <v>358.70000000000005</v>
      </c>
    </row>
    <row r="43" spans="1:15" s="20" customFormat="1" ht="16.5" customHeight="1" x14ac:dyDescent="0.25">
      <c r="A43" s="13">
        <v>2.5</v>
      </c>
      <c r="B43" s="14">
        <v>1688</v>
      </c>
      <c r="C43" s="13">
        <v>0.9</v>
      </c>
      <c r="D43" s="15">
        <v>0.3125</v>
      </c>
      <c r="E43" s="16">
        <f t="shared" si="2"/>
        <v>474.75</v>
      </c>
      <c r="F43" s="16">
        <f t="shared" si="1"/>
        <v>1213.25</v>
      </c>
      <c r="G43" s="3"/>
      <c r="H43" s="3"/>
      <c r="I43" s="17"/>
      <c r="J43" s="22">
        <v>5</v>
      </c>
      <c r="K43" s="22">
        <v>1688</v>
      </c>
      <c r="L43" s="18">
        <v>0.9</v>
      </c>
      <c r="M43" s="24">
        <f t="shared" si="3"/>
        <v>0.83333333333333337</v>
      </c>
      <c r="N43" s="26">
        <f t="shared" si="4"/>
        <v>1266</v>
      </c>
      <c r="O43" s="27">
        <f t="shared" si="5"/>
        <v>422</v>
      </c>
    </row>
    <row r="44" spans="1:15" s="20" customFormat="1" ht="16.5" customHeight="1" x14ac:dyDescent="0.25">
      <c r="A44" s="3"/>
      <c r="B44" s="3"/>
      <c r="C44" s="8"/>
      <c r="D44" s="3"/>
      <c r="E44" s="3"/>
      <c r="F44" s="3"/>
      <c r="G44" s="3"/>
      <c r="H44" s="3"/>
      <c r="I44" s="17"/>
      <c r="J44" s="22">
        <v>4.5</v>
      </c>
      <c r="K44" s="22">
        <v>1688</v>
      </c>
      <c r="L44" s="18">
        <v>0.9</v>
      </c>
      <c r="M44" s="24">
        <f t="shared" si="3"/>
        <v>0.75</v>
      </c>
      <c r="N44" s="26">
        <f t="shared" si="4"/>
        <v>1139.4000000000001</v>
      </c>
      <c r="O44" s="27">
        <f t="shared" si="5"/>
        <v>548.59999999999991</v>
      </c>
    </row>
    <row r="45" spans="1:15" s="20" customFormat="1" ht="16.5" customHeight="1" x14ac:dyDescent="0.25">
      <c r="A45" s="3"/>
      <c r="B45" s="3"/>
      <c r="C45" s="8"/>
      <c r="D45" s="3"/>
      <c r="E45" s="11" t="s">
        <v>9</v>
      </c>
      <c r="F45" s="12" t="s">
        <v>6</v>
      </c>
      <c r="G45" s="3"/>
      <c r="H45" s="3"/>
      <c r="I45" s="17"/>
      <c r="J45" s="22">
        <v>4.3</v>
      </c>
      <c r="K45" s="22">
        <v>1688</v>
      </c>
      <c r="L45" s="18">
        <v>0.9</v>
      </c>
      <c r="M45" s="24">
        <f t="shared" si="3"/>
        <v>0.71666666666666667</v>
      </c>
      <c r="N45" s="26">
        <f t="shared" si="4"/>
        <v>1088.76</v>
      </c>
      <c r="O45" s="27">
        <f t="shared" si="5"/>
        <v>599.24</v>
      </c>
    </row>
    <row r="46" spans="1:15" s="20" customFormat="1" ht="16.5" customHeight="1" x14ac:dyDescent="0.25">
      <c r="A46" s="3" t="s">
        <v>4</v>
      </c>
      <c r="B46" s="3" t="s">
        <v>7</v>
      </c>
      <c r="C46" s="8"/>
      <c r="D46" s="3"/>
      <c r="E46" s="11" t="s">
        <v>8</v>
      </c>
      <c r="F46" s="12" t="s">
        <v>8</v>
      </c>
      <c r="G46" s="3"/>
      <c r="H46" s="3"/>
      <c r="I46" s="17"/>
      <c r="J46" s="22">
        <v>4.25</v>
      </c>
      <c r="K46" s="22">
        <v>1688</v>
      </c>
      <c r="L46" s="18">
        <v>0.9</v>
      </c>
      <c r="M46" s="24">
        <f t="shared" si="3"/>
        <v>0.70833333333333337</v>
      </c>
      <c r="N46" s="26">
        <f t="shared" si="4"/>
        <v>1076.1000000000001</v>
      </c>
      <c r="O46" s="27">
        <f t="shared" si="5"/>
        <v>611.89999999999986</v>
      </c>
    </row>
    <row r="47" spans="1:15" s="20" customFormat="1" ht="16.5" customHeight="1" x14ac:dyDescent="0.25">
      <c r="A47" s="13">
        <v>8</v>
      </c>
      <c r="B47" s="16">
        <v>683</v>
      </c>
      <c r="C47" s="13">
        <v>0.9</v>
      </c>
      <c r="D47" s="15">
        <v>1</v>
      </c>
      <c r="E47" s="16">
        <f>ROUND(B47*C47*D47,2)</f>
        <v>614.70000000000005</v>
      </c>
      <c r="F47" s="16">
        <f t="shared" ref="F47:F62" si="6">B47-E47</f>
        <v>68.299999999999955</v>
      </c>
      <c r="G47" s="3"/>
      <c r="H47" s="3"/>
      <c r="I47" s="17"/>
      <c r="J47" s="22">
        <v>4.21</v>
      </c>
      <c r="K47" s="22">
        <v>1688</v>
      </c>
      <c r="L47" s="18">
        <v>0.9</v>
      </c>
      <c r="M47" s="24">
        <f t="shared" si="3"/>
        <v>0.70166666666666666</v>
      </c>
      <c r="N47" s="26">
        <f t="shared" si="4"/>
        <v>1065.972</v>
      </c>
      <c r="O47" s="27">
        <f t="shared" si="5"/>
        <v>622.02800000000002</v>
      </c>
    </row>
    <row r="48" spans="1:15" s="20" customFormat="1" ht="16.5" customHeight="1" x14ac:dyDescent="0.25">
      <c r="A48" s="13">
        <v>7.5</v>
      </c>
      <c r="B48" s="16">
        <v>683</v>
      </c>
      <c r="C48" s="13">
        <v>0.9</v>
      </c>
      <c r="D48" s="15">
        <v>0.9375</v>
      </c>
      <c r="E48" s="16">
        <f t="shared" ref="E48:E61" si="7">ROUND(B48*C48*D48,2)</f>
        <v>576.28</v>
      </c>
      <c r="F48" s="16">
        <f t="shared" si="6"/>
        <v>106.72000000000003</v>
      </c>
      <c r="G48" s="3"/>
      <c r="H48" s="3"/>
      <c r="I48" s="17"/>
      <c r="J48" s="22">
        <v>4.1900000000000004</v>
      </c>
      <c r="K48" s="22">
        <v>1688</v>
      </c>
      <c r="L48" s="18">
        <v>0.9</v>
      </c>
      <c r="M48" s="24">
        <f t="shared" si="3"/>
        <v>0.69833333333333336</v>
      </c>
      <c r="N48" s="26">
        <f t="shared" si="4"/>
        <v>1060.9080000000001</v>
      </c>
      <c r="O48" s="27">
        <f t="shared" si="5"/>
        <v>627.09199999999987</v>
      </c>
    </row>
    <row r="49" spans="1:15" s="20" customFormat="1" ht="16.5" customHeight="1" x14ac:dyDescent="0.25">
      <c r="A49" s="13">
        <v>7</v>
      </c>
      <c r="B49" s="16">
        <v>683</v>
      </c>
      <c r="C49" s="13">
        <v>0.9</v>
      </c>
      <c r="D49" s="15">
        <v>0.875</v>
      </c>
      <c r="E49" s="16">
        <f t="shared" si="7"/>
        <v>537.86</v>
      </c>
      <c r="F49" s="16">
        <f t="shared" si="6"/>
        <v>145.13999999999999</v>
      </c>
      <c r="G49" s="3"/>
      <c r="H49" s="3"/>
      <c r="I49" s="17"/>
      <c r="J49" s="22">
        <v>4</v>
      </c>
      <c r="K49" s="22">
        <v>1688</v>
      </c>
      <c r="L49" s="18">
        <v>0.9</v>
      </c>
      <c r="M49" s="24">
        <f t="shared" si="3"/>
        <v>0.66666666666666663</v>
      </c>
      <c r="N49" s="26">
        <f t="shared" si="4"/>
        <v>1012.8</v>
      </c>
      <c r="O49" s="27">
        <f t="shared" si="5"/>
        <v>675.2</v>
      </c>
    </row>
    <row r="50" spans="1:15" s="20" customFormat="1" ht="16.5" customHeight="1" x14ac:dyDescent="0.25">
      <c r="A50" s="13">
        <v>6.5</v>
      </c>
      <c r="B50" s="16">
        <v>683</v>
      </c>
      <c r="C50" s="13">
        <v>0.9</v>
      </c>
      <c r="D50" s="15">
        <v>0.8125</v>
      </c>
      <c r="E50" s="16">
        <f t="shared" si="7"/>
        <v>499.44</v>
      </c>
      <c r="F50" s="16">
        <f t="shared" si="6"/>
        <v>183.56</v>
      </c>
      <c r="G50" s="3"/>
      <c r="H50" s="3"/>
      <c r="I50" s="17"/>
      <c r="J50" s="22">
        <v>3.5</v>
      </c>
      <c r="K50" s="22">
        <v>1688</v>
      </c>
      <c r="L50" s="18">
        <v>0.9</v>
      </c>
      <c r="M50" s="24">
        <f t="shared" si="3"/>
        <v>0.58333333333333337</v>
      </c>
      <c r="N50" s="26">
        <f t="shared" si="4"/>
        <v>886.2</v>
      </c>
      <c r="O50" s="27">
        <f t="shared" si="5"/>
        <v>801.8</v>
      </c>
    </row>
    <row r="51" spans="1:15" s="20" customFormat="1" ht="16.5" customHeight="1" x14ac:dyDescent="0.25">
      <c r="A51" s="13">
        <v>6</v>
      </c>
      <c r="B51" s="16">
        <v>683</v>
      </c>
      <c r="C51" s="13">
        <v>0.9</v>
      </c>
      <c r="D51" s="15">
        <v>0.75</v>
      </c>
      <c r="E51" s="16">
        <f t="shared" si="7"/>
        <v>461.03</v>
      </c>
      <c r="F51" s="16">
        <f t="shared" si="6"/>
        <v>221.97000000000003</v>
      </c>
      <c r="G51" s="3"/>
      <c r="H51" s="3"/>
      <c r="I51" s="17"/>
      <c r="J51" s="22">
        <v>3.25</v>
      </c>
      <c r="K51" s="22">
        <v>1688</v>
      </c>
      <c r="L51" s="18">
        <v>0.9</v>
      </c>
      <c r="M51" s="24">
        <f t="shared" si="3"/>
        <v>0.54166666666666663</v>
      </c>
      <c r="N51" s="26">
        <f>K51*L51*M51</f>
        <v>822.9</v>
      </c>
      <c r="O51" s="27">
        <f>K51-N51</f>
        <v>865.1</v>
      </c>
    </row>
    <row r="52" spans="1:15" s="20" customFormat="1" ht="16.5" customHeight="1" x14ac:dyDescent="0.25">
      <c r="A52" s="13">
        <v>5.5</v>
      </c>
      <c r="B52" s="16">
        <v>683</v>
      </c>
      <c r="C52" s="13">
        <v>0.9</v>
      </c>
      <c r="D52" s="15">
        <v>0.6875</v>
      </c>
      <c r="E52" s="16">
        <f t="shared" si="7"/>
        <v>422.61</v>
      </c>
      <c r="F52" s="16">
        <f t="shared" si="6"/>
        <v>260.39</v>
      </c>
      <c r="G52" s="3"/>
      <c r="H52" s="3"/>
      <c r="I52" s="17"/>
      <c r="J52" s="22">
        <v>3</v>
      </c>
      <c r="K52" s="22">
        <v>1688</v>
      </c>
      <c r="L52" s="18">
        <v>0.9</v>
      </c>
      <c r="M52" s="24">
        <f>J52/$J$40</f>
        <v>0.5</v>
      </c>
      <c r="N52" s="26">
        <f t="shared" si="4"/>
        <v>759.6</v>
      </c>
      <c r="O52" s="27">
        <f t="shared" si="5"/>
        <v>928.4</v>
      </c>
    </row>
    <row r="53" spans="1:15" s="20" customFormat="1" ht="16.5" customHeight="1" x14ac:dyDescent="0.25">
      <c r="A53" s="13">
        <v>5.25</v>
      </c>
      <c r="B53" s="16">
        <v>683</v>
      </c>
      <c r="C53" s="13">
        <v>0.9</v>
      </c>
      <c r="D53" s="15">
        <v>0.65625</v>
      </c>
      <c r="E53" s="16">
        <f t="shared" si="7"/>
        <v>403.4</v>
      </c>
      <c r="F53" s="16">
        <f>B53-E53</f>
        <v>279.60000000000002</v>
      </c>
      <c r="G53" s="3"/>
      <c r="H53" s="3"/>
      <c r="I53" s="17"/>
      <c r="J53" s="18"/>
      <c r="K53" s="18"/>
      <c r="L53" s="18"/>
      <c r="M53" s="18"/>
      <c r="N53" s="18"/>
      <c r="O53" s="18"/>
    </row>
    <row r="54" spans="1:15" s="20" customFormat="1" ht="16.5" customHeight="1" x14ac:dyDescent="0.25">
      <c r="A54" s="13">
        <v>5</v>
      </c>
      <c r="B54" s="16">
        <v>683</v>
      </c>
      <c r="C54" s="13">
        <v>0.9</v>
      </c>
      <c r="D54" s="15">
        <v>0.625</v>
      </c>
      <c r="E54" s="16">
        <f t="shared" si="7"/>
        <v>384.19</v>
      </c>
      <c r="F54" s="16">
        <f t="shared" si="6"/>
        <v>298.81</v>
      </c>
      <c r="G54" s="3"/>
      <c r="H54" s="3"/>
      <c r="I54" s="17"/>
      <c r="J54" s="18"/>
      <c r="K54" s="18" t="s">
        <v>16</v>
      </c>
      <c r="L54" s="18"/>
      <c r="M54" s="18"/>
      <c r="N54" s="18"/>
      <c r="O54" s="18"/>
    </row>
    <row r="55" spans="1:15" s="20" customFormat="1" ht="16.5" customHeight="1" x14ac:dyDescent="0.25">
      <c r="A55" s="13">
        <v>4.75</v>
      </c>
      <c r="B55" s="16">
        <v>683</v>
      </c>
      <c r="C55" s="13">
        <v>0.9</v>
      </c>
      <c r="D55" s="15">
        <v>0.59379999999999999</v>
      </c>
      <c r="E55" s="16">
        <f t="shared" si="7"/>
        <v>365.01</v>
      </c>
      <c r="F55" s="16">
        <f t="shared" si="6"/>
        <v>317.99</v>
      </c>
      <c r="G55" s="3"/>
      <c r="H55" s="3"/>
      <c r="I55" s="17"/>
      <c r="J55" s="22">
        <v>6</v>
      </c>
      <c r="K55" s="22">
        <v>683</v>
      </c>
      <c r="L55" s="18">
        <v>0.9</v>
      </c>
      <c r="M55" s="24">
        <v>1</v>
      </c>
      <c r="N55" s="26">
        <f>K55*L55*M55</f>
        <v>614.70000000000005</v>
      </c>
      <c r="O55" s="27">
        <f>K55-N55</f>
        <v>68.299999999999955</v>
      </c>
    </row>
    <row r="56" spans="1:15" s="20" customFormat="1" ht="16.5" customHeight="1" x14ac:dyDescent="0.25">
      <c r="A56" s="13">
        <v>4.5</v>
      </c>
      <c r="B56" s="16">
        <v>683</v>
      </c>
      <c r="C56" s="13">
        <v>0.9</v>
      </c>
      <c r="D56" s="15">
        <v>0.5625</v>
      </c>
      <c r="E56" s="16">
        <f t="shared" si="7"/>
        <v>345.77</v>
      </c>
      <c r="F56" s="16">
        <f t="shared" si="6"/>
        <v>337.23</v>
      </c>
      <c r="G56" s="3"/>
      <c r="H56" s="3"/>
      <c r="I56" s="17"/>
      <c r="J56" s="22">
        <v>5.5</v>
      </c>
      <c r="K56" s="22">
        <v>683</v>
      </c>
      <c r="L56" s="18">
        <v>0.9</v>
      </c>
      <c r="M56" s="24">
        <f>J56/$J$55</f>
        <v>0.91666666666666663</v>
      </c>
      <c r="N56" s="26">
        <f t="shared" ref="N56:N67" si="8">K56*L56*M56</f>
        <v>563.47500000000002</v>
      </c>
      <c r="O56" s="27">
        <f t="shared" ref="O56:O67" si="9">K56-N56</f>
        <v>119.52499999999998</v>
      </c>
    </row>
    <row r="57" spans="1:15" s="20" customFormat="1" ht="16.5" customHeight="1" x14ac:dyDescent="0.25">
      <c r="A57" s="13">
        <v>4</v>
      </c>
      <c r="B57" s="16">
        <v>683</v>
      </c>
      <c r="C57" s="13">
        <v>0.9</v>
      </c>
      <c r="D57" s="15">
        <v>0.5</v>
      </c>
      <c r="E57" s="16">
        <f t="shared" si="7"/>
        <v>307.35000000000002</v>
      </c>
      <c r="F57" s="16">
        <f t="shared" si="6"/>
        <v>375.65</v>
      </c>
      <c r="G57" s="3"/>
      <c r="H57" s="3"/>
      <c r="I57" s="17"/>
      <c r="J57" s="22">
        <v>5.25</v>
      </c>
      <c r="K57" s="22">
        <v>683</v>
      </c>
      <c r="L57" s="18">
        <v>0.9</v>
      </c>
      <c r="M57" s="24">
        <f t="shared" ref="M57:M67" si="10">J57/$J$55</f>
        <v>0.875</v>
      </c>
      <c r="N57" s="26">
        <f t="shared" si="8"/>
        <v>537.86250000000007</v>
      </c>
      <c r="O57" s="27">
        <f t="shared" si="9"/>
        <v>145.13749999999993</v>
      </c>
    </row>
    <row r="58" spans="1:15" s="20" customFormat="1" ht="16.5" customHeight="1" x14ac:dyDescent="0.25">
      <c r="A58" s="13">
        <v>3.75</v>
      </c>
      <c r="B58" s="16">
        <v>683</v>
      </c>
      <c r="C58" s="13">
        <v>0.9</v>
      </c>
      <c r="D58" s="15">
        <v>0.46879999999999999</v>
      </c>
      <c r="E58" s="16">
        <f t="shared" si="7"/>
        <v>288.17</v>
      </c>
      <c r="F58" s="16">
        <f t="shared" si="6"/>
        <v>394.83</v>
      </c>
      <c r="G58" s="3"/>
      <c r="H58" s="3"/>
      <c r="I58" s="17"/>
      <c r="J58" s="22">
        <v>5</v>
      </c>
      <c r="K58" s="22">
        <v>683</v>
      </c>
      <c r="L58" s="18">
        <v>0.9</v>
      </c>
      <c r="M58" s="24">
        <f t="shared" si="10"/>
        <v>0.83333333333333337</v>
      </c>
      <c r="N58" s="26">
        <f t="shared" si="8"/>
        <v>512.25000000000011</v>
      </c>
      <c r="O58" s="27">
        <f t="shared" si="9"/>
        <v>170.74999999999989</v>
      </c>
    </row>
    <row r="59" spans="1:15" s="20" customFormat="1" ht="16.5" customHeight="1" x14ac:dyDescent="0.25">
      <c r="A59" s="13">
        <v>3.5</v>
      </c>
      <c r="B59" s="16">
        <v>683</v>
      </c>
      <c r="C59" s="13">
        <v>0.9</v>
      </c>
      <c r="D59" s="15">
        <v>0.4375</v>
      </c>
      <c r="E59" s="16">
        <f t="shared" si="7"/>
        <v>268.93</v>
      </c>
      <c r="F59" s="16">
        <f t="shared" si="6"/>
        <v>414.07</v>
      </c>
      <c r="G59" s="3"/>
      <c r="H59" s="3"/>
      <c r="I59" s="17"/>
      <c r="J59" s="22">
        <v>4.5</v>
      </c>
      <c r="K59" s="22">
        <v>683</v>
      </c>
      <c r="L59" s="18">
        <v>0.9</v>
      </c>
      <c r="M59" s="24">
        <f t="shared" si="10"/>
        <v>0.75</v>
      </c>
      <c r="N59" s="26">
        <f t="shared" si="8"/>
        <v>461.02500000000003</v>
      </c>
      <c r="O59" s="27">
        <f t="shared" si="9"/>
        <v>221.97499999999997</v>
      </c>
    </row>
    <row r="60" spans="1:15" s="20" customFormat="1" ht="16.5" customHeight="1" x14ac:dyDescent="0.25">
      <c r="A60" s="13">
        <v>3.25</v>
      </c>
      <c r="B60" s="16">
        <v>683</v>
      </c>
      <c r="C60" s="13">
        <v>0.9</v>
      </c>
      <c r="D60" s="15">
        <v>0.40629999999999999</v>
      </c>
      <c r="E60" s="16">
        <f t="shared" si="7"/>
        <v>249.75</v>
      </c>
      <c r="F60" s="16">
        <f t="shared" si="6"/>
        <v>433.25</v>
      </c>
      <c r="G60" s="3"/>
      <c r="H60" s="3"/>
      <c r="I60" s="17"/>
      <c r="J60" s="22">
        <v>4.3</v>
      </c>
      <c r="K60" s="22">
        <v>683</v>
      </c>
      <c r="L60" s="18">
        <v>0.9</v>
      </c>
      <c r="M60" s="24">
        <f t="shared" si="10"/>
        <v>0.71666666666666667</v>
      </c>
      <c r="N60" s="26">
        <f>K60*L60*M60</f>
        <v>440.53500000000003</v>
      </c>
      <c r="O60" s="27">
        <f t="shared" si="9"/>
        <v>242.46499999999997</v>
      </c>
    </row>
    <row r="61" spans="1:15" s="20" customFormat="1" ht="16.5" customHeight="1" x14ac:dyDescent="0.25">
      <c r="A61" s="13">
        <v>3</v>
      </c>
      <c r="B61" s="16">
        <v>683</v>
      </c>
      <c r="C61" s="13">
        <v>0.9</v>
      </c>
      <c r="D61" s="15">
        <v>0.375</v>
      </c>
      <c r="E61" s="16">
        <f t="shared" si="7"/>
        <v>230.51</v>
      </c>
      <c r="F61" s="16">
        <f t="shared" si="6"/>
        <v>452.49</v>
      </c>
      <c r="G61" s="3"/>
      <c r="H61" s="3"/>
      <c r="I61" s="17"/>
      <c r="J61" s="22">
        <v>4.25</v>
      </c>
      <c r="K61" s="22">
        <v>683</v>
      </c>
      <c r="L61" s="18">
        <v>0.9</v>
      </c>
      <c r="M61" s="24">
        <f t="shared" si="10"/>
        <v>0.70833333333333337</v>
      </c>
      <c r="N61" s="26">
        <f>K61*L61*M61</f>
        <v>435.41250000000008</v>
      </c>
      <c r="O61" s="27">
        <f t="shared" si="9"/>
        <v>247.58749999999992</v>
      </c>
    </row>
    <row r="62" spans="1:15" s="20" customFormat="1" ht="16.5" customHeight="1" x14ac:dyDescent="0.25">
      <c r="A62" s="13">
        <v>2.5</v>
      </c>
      <c r="B62" s="16">
        <v>683</v>
      </c>
      <c r="C62" s="13">
        <v>0.9</v>
      </c>
      <c r="D62" s="15">
        <v>0.3125</v>
      </c>
      <c r="E62" s="16">
        <f>ROUND(B62*C62*D62,2)</f>
        <v>192.09</v>
      </c>
      <c r="F62" s="16">
        <f t="shared" si="6"/>
        <v>490.90999999999997</v>
      </c>
      <c r="G62" s="3"/>
      <c r="H62" s="3"/>
      <c r="I62" s="17"/>
      <c r="J62" s="22">
        <v>4.21</v>
      </c>
      <c r="K62" s="22">
        <v>683</v>
      </c>
      <c r="L62" s="18">
        <v>0.9</v>
      </c>
      <c r="M62" s="24">
        <f t="shared" si="10"/>
        <v>0.70166666666666666</v>
      </c>
      <c r="N62" s="26">
        <f>K62*L62*M62</f>
        <v>431.31450000000001</v>
      </c>
      <c r="O62" s="27">
        <f t="shared" si="9"/>
        <v>251.68549999999999</v>
      </c>
    </row>
    <row r="63" spans="1:15" x14ac:dyDescent="0.25">
      <c r="J63" s="22">
        <v>4.1900000000000004</v>
      </c>
      <c r="K63" s="22">
        <v>683</v>
      </c>
      <c r="L63" s="18">
        <v>0.9</v>
      </c>
      <c r="M63" s="24">
        <f t="shared" si="10"/>
        <v>0.69833333333333336</v>
      </c>
      <c r="N63" s="26">
        <f t="shared" si="8"/>
        <v>429.26550000000003</v>
      </c>
      <c r="O63" s="27">
        <f t="shared" si="9"/>
        <v>253.73449999999997</v>
      </c>
    </row>
    <row r="64" spans="1:15" x14ac:dyDescent="0.25">
      <c r="J64" s="22">
        <v>4</v>
      </c>
      <c r="K64" s="22">
        <v>683</v>
      </c>
      <c r="L64" s="18">
        <v>0.9</v>
      </c>
      <c r="M64" s="24">
        <f t="shared" si="10"/>
        <v>0.66666666666666663</v>
      </c>
      <c r="N64" s="26">
        <f t="shared" si="8"/>
        <v>409.8</v>
      </c>
      <c r="O64" s="27">
        <f t="shared" si="9"/>
        <v>273.2</v>
      </c>
    </row>
    <row r="65" spans="10:15" x14ac:dyDescent="0.25">
      <c r="J65" s="22">
        <v>3.5</v>
      </c>
      <c r="K65" s="22">
        <v>683</v>
      </c>
      <c r="L65" s="18">
        <v>0.9</v>
      </c>
      <c r="M65" s="24">
        <f t="shared" si="10"/>
        <v>0.58333333333333337</v>
      </c>
      <c r="N65" s="26">
        <f t="shared" si="8"/>
        <v>358.57500000000005</v>
      </c>
      <c r="O65" s="27">
        <f t="shared" si="9"/>
        <v>324.42499999999995</v>
      </c>
    </row>
    <row r="66" spans="10:15" x14ac:dyDescent="0.25">
      <c r="J66" s="22">
        <v>3.25</v>
      </c>
      <c r="K66" s="22">
        <v>683</v>
      </c>
      <c r="L66" s="18">
        <v>0.9</v>
      </c>
      <c r="M66" s="24">
        <f t="shared" si="10"/>
        <v>0.54166666666666663</v>
      </c>
      <c r="N66" s="26">
        <f>K66*L66*M66</f>
        <v>332.96249999999998</v>
      </c>
      <c r="O66" s="27">
        <f>K66-N66</f>
        <v>350.03750000000002</v>
      </c>
    </row>
    <row r="67" spans="10:15" x14ac:dyDescent="0.25">
      <c r="J67" s="22">
        <v>3</v>
      </c>
      <c r="K67" s="22">
        <v>683</v>
      </c>
      <c r="L67" s="18">
        <v>0.9</v>
      </c>
      <c r="M67" s="24">
        <f t="shared" si="10"/>
        <v>0.5</v>
      </c>
      <c r="N67" s="26">
        <f t="shared" si="8"/>
        <v>307.35000000000002</v>
      </c>
      <c r="O67" s="27">
        <f t="shared" si="9"/>
        <v>375.65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RowHeight="16.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4"/>
  <sheetViews>
    <sheetView topLeftCell="A99" workbookViewId="0">
      <selection activeCell="F102" sqref="F102"/>
    </sheetView>
  </sheetViews>
  <sheetFormatPr defaultColWidth="8.88671875" defaultRowHeight="15.75" x14ac:dyDescent="0.25"/>
  <cols>
    <col min="1" max="1" width="9.6640625" style="6" customWidth="1"/>
    <col min="2" max="2" width="11.88671875" style="6" customWidth="1"/>
    <col min="3" max="3" width="10.109375" style="7" customWidth="1"/>
    <col min="4" max="4" width="15.5546875" style="6" bestFit="1" customWidth="1"/>
    <col min="5" max="5" width="9" style="6" bestFit="1" customWidth="1"/>
    <col min="6" max="6" width="8.5546875" style="6" bestFit="1" customWidth="1"/>
    <col min="7" max="7" width="3.88671875" style="6" bestFit="1" customWidth="1"/>
    <col min="8" max="8" width="10.33203125" style="6" bestFit="1" customWidth="1"/>
    <col min="9" max="9" width="5.33203125" style="18" bestFit="1" customWidth="1"/>
    <col min="10" max="10" width="9" style="18" bestFit="1" customWidth="1"/>
    <col min="11" max="16384" width="8.88671875" style="19"/>
  </cols>
  <sheetData>
    <row r="1" spans="1:10" x14ac:dyDescent="0.25">
      <c r="A1" s="6" t="s">
        <v>12</v>
      </c>
    </row>
    <row r="2" spans="1:10" s="20" customFormat="1" ht="16.5" customHeight="1" x14ac:dyDescent="0.25">
      <c r="A2" s="3" t="s">
        <v>0</v>
      </c>
      <c r="B2" s="3"/>
      <c r="C2" s="8"/>
      <c r="D2" s="3"/>
      <c r="E2" s="3"/>
      <c r="F2" s="3"/>
      <c r="G2" s="3"/>
      <c r="H2" s="3"/>
      <c r="I2" s="17"/>
      <c r="J2" s="17"/>
    </row>
    <row r="3" spans="1:10" s="20" customFormat="1" ht="16.5" customHeight="1" x14ac:dyDescent="0.25">
      <c r="A3" s="3"/>
      <c r="B3" s="3" t="s">
        <v>1</v>
      </c>
      <c r="C3" s="8"/>
      <c r="D3" s="3"/>
      <c r="E3" s="3"/>
      <c r="F3" s="9"/>
      <c r="G3" s="3"/>
      <c r="H3" s="3"/>
      <c r="I3" s="17"/>
      <c r="J3" s="17"/>
    </row>
    <row r="4" spans="1:10" s="20" customFormat="1" ht="16.5" customHeight="1" x14ac:dyDescent="0.25">
      <c r="A4" s="3" t="s">
        <v>2</v>
      </c>
      <c r="B4" s="10">
        <v>8</v>
      </c>
      <c r="C4" s="8" t="s">
        <v>3</v>
      </c>
      <c r="D4" s="3"/>
      <c r="E4" s="3"/>
      <c r="F4" s="9">
        <f t="shared" ref="F4:F21" si="0">B4/G4</f>
        <v>1</v>
      </c>
      <c r="G4" s="8">
        <v>8</v>
      </c>
      <c r="H4" s="3"/>
      <c r="I4" s="17"/>
    </row>
    <row r="5" spans="1:10" s="20" customFormat="1" ht="16.5" customHeight="1" x14ac:dyDescent="0.25">
      <c r="A5" s="3"/>
      <c r="B5" s="10">
        <v>7.5</v>
      </c>
      <c r="C5" s="8" t="s">
        <v>3</v>
      </c>
      <c r="D5" s="3"/>
      <c r="E5" s="3"/>
      <c r="F5" s="9">
        <f t="shared" si="0"/>
        <v>0.9375</v>
      </c>
      <c r="G5" s="8">
        <v>8</v>
      </c>
      <c r="H5" s="3"/>
      <c r="I5" s="17"/>
    </row>
    <row r="6" spans="1:10" s="20" customFormat="1" ht="16.5" customHeight="1" x14ac:dyDescent="0.25">
      <c r="A6" s="3"/>
      <c r="B6" s="10">
        <v>7.2839999999999998</v>
      </c>
      <c r="C6" s="8" t="s">
        <v>3</v>
      </c>
      <c r="D6" s="3"/>
      <c r="E6" s="3"/>
      <c r="F6" s="9">
        <f t="shared" si="0"/>
        <v>0.91049999999999998</v>
      </c>
      <c r="G6" s="8">
        <v>8</v>
      </c>
      <c r="H6" s="3"/>
      <c r="I6" s="17"/>
    </row>
    <row r="7" spans="1:10" s="20" customFormat="1" ht="16.5" customHeight="1" x14ac:dyDescent="0.25">
      <c r="A7" s="3"/>
      <c r="B7" s="10">
        <v>7</v>
      </c>
      <c r="C7" s="8" t="s">
        <v>3</v>
      </c>
      <c r="D7" s="3"/>
      <c r="E7" s="3"/>
      <c r="F7" s="9">
        <f t="shared" si="0"/>
        <v>0.875</v>
      </c>
      <c r="G7" s="8">
        <v>8</v>
      </c>
      <c r="H7" s="3"/>
      <c r="I7" s="17"/>
    </row>
    <row r="8" spans="1:10" s="20" customFormat="1" ht="16.5" customHeight="1" x14ac:dyDescent="0.25">
      <c r="A8" s="3"/>
      <c r="B8" s="10">
        <v>6.75</v>
      </c>
      <c r="C8" s="8" t="s">
        <v>3</v>
      </c>
      <c r="D8" s="3"/>
      <c r="E8" s="3"/>
      <c r="F8" s="9">
        <f t="shared" si="0"/>
        <v>0.84375</v>
      </c>
      <c r="G8" s="8">
        <v>8</v>
      </c>
      <c r="H8" s="3"/>
      <c r="I8" s="17"/>
    </row>
    <row r="9" spans="1:10" s="20" customFormat="1" ht="16.5" customHeight="1" x14ac:dyDescent="0.25">
      <c r="A9" s="3"/>
      <c r="B9" s="10">
        <v>6.5</v>
      </c>
      <c r="C9" s="8" t="s">
        <v>3</v>
      </c>
      <c r="D9" s="3"/>
      <c r="E9" s="3"/>
      <c r="F9" s="9">
        <f t="shared" si="0"/>
        <v>0.8125</v>
      </c>
      <c r="G9" s="8">
        <v>8</v>
      </c>
      <c r="H9" s="3"/>
      <c r="I9" s="17"/>
    </row>
    <row r="10" spans="1:10" s="20" customFormat="1" ht="16.5" customHeight="1" x14ac:dyDescent="0.25">
      <c r="A10" s="3"/>
      <c r="B10" s="10">
        <v>6</v>
      </c>
      <c r="C10" s="8" t="s">
        <v>3</v>
      </c>
      <c r="D10" s="3"/>
      <c r="E10" s="3"/>
      <c r="F10" s="9">
        <f t="shared" si="0"/>
        <v>0.75</v>
      </c>
      <c r="G10" s="8">
        <v>8</v>
      </c>
      <c r="H10" s="3"/>
      <c r="I10" s="17"/>
    </row>
    <row r="11" spans="1:10" s="20" customFormat="1" ht="16.5" customHeight="1" x14ac:dyDescent="0.25">
      <c r="A11" s="3"/>
      <c r="B11" s="10">
        <v>5.5</v>
      </c>
      <c r="C11" s="8" t="s">
        <v>3</v>
      </c>
      <c r="D11" s="3"/>
      <c r="E11" s="3"/>
      <c r="F11" s="9">
        <f t="shared" si="0"/>
        <v>0.6875</v>
      </c>
      <c r="G11" s="8">
        <v>8</v>
      </c>
      <c r="H11" s="3"/>
      <c r="I11" s="17"/>
    </row>
    <row r="12" spans="1:10" s="20" customFormat="1" ht="16.5" customHeight="1" x14ac:dyDescent="0.25">
      <c r="A12" s="3"/>
      <c r="B12" s="10">
        <v>5.25</v>
      </c>
      <c r="C12" s="8" t="s">
        <v>3</v>
      </c>
      <c r="D12" s="3"/>
      <c r="E12" s="3"/>
      <c r="F12" s="9">
        <f t="shared" si="0"/>
        <v>0.65625</v>
      </c>
      <c r="G12" s="8">
        <v>8</v>
      </c>
      <c r="H12" s="3"/>
      <c r="I12" s="17"/>
    </row>
    <row r="13" spans="1:10" s="20" customFormat="1" ht="16.5" customHeight="1" x14ac:dyDescent="0.25">
      <c r="A13" s="3"/>
      <c r="B13" s="10">
        <v>5</v>
      </c>
      <c r="C13" s="8" t="s">
        <v>3</v>
      </c>
      <c r="D13" s="3"/>
      <c r="E13" s="3"/>
      <c r="F13" s="9">
        <f t="shared" si="0"/>
        <v>0.625</v>
      </c>
      <c r="G13" s="8">
        <v>8</v>
      </c>
      <c r="H13" s="3"/>
      <c r="I13" s="17"/>
    </row>
    <row r="14" spans="1:10" s="20" customFormat="1" ht="16.5" customHeight="1" x14ac:dyDescent="0.25">
      <c r="A14" s="3"/>
      <c r="B14" s="10">
        <v>4.75</v>
      </c>
      <c r="C14" s="8" t="s">
        <v>3</v>
      </c>
      <c r="D14" s="3"/>
      <c r="E14" s="3"/>
      <c r="F14" s="9">
        <f t="shared" si="0"/>
        <v>0.59375</v>
      </c>
      <c r="G14" s="8">
        <v>8</v>
      </c>
      <c r="H14" s="3"/>
      <c r="I14" s="17"/>
    </row>
    <row r="15" spans="1:10" s="20" customFormat="1" ht="16.5" customHeight="1" x14ac:dyDescent="0.25">
      <c r="A15" s="3"/>
      <c r="B15" s="10">
        <v>4.5</v>
      </c>
      <c r="C15" s="8" t="s">
        <v>3</v>
      </c>
      <c r="D15" s="3"/>
      <c r="E15" s="3"/>
      <c r="F15" s="9">
        <f t="shared" si="0"/>
        <v>0.5625</v>
      </c>
      <c r="G15" s="8">
        <v>8</v>
      </c>
      <c r="H15" s="3"/>
      <c r="I15" s="17"/>
    </row>
    <row r="16" spans="1:10" s="20" customFormat="1" ht="16.5" customHeight="1" x14ac:dyDescent="0.25">
      <c r="A16" s="3"/>
      <c r="B16" s="10">
        <v>4</v>
      </c>
      <c r="C16" s="8" t="s">
        <v>3</v>
      </c>
      <c r="D16" s="3"/>
      <c r="E16" s="3"/>
      <c r="F16" s="9">
        <f t="shared" si="0"/>
        <v>0.5</v>
      </c>
      <c r="G16" s="8">
        <v>8</v>
      </c>
      <c r="H16" s="3"/>
      <c r="I16" s="17"/>
    </row>
    <row r="17" spans="1:15" s="20" customFormat="1" ht="16.5" customHeight="1" x14ac:dyDescent="0.25">
      <c r="A17" s="3"/>
      <c r="B17" s="10">
        <v>3.75</v>
      </c>
      <c r="C17" s="8" t="s">
        <v>3</v>
      </c>
      <c r="D17" s="3"/>
      <c r="E17" s="3"/>
      <c r="F17" s="9">
        <f t="shared" si="0"/>
        <v>0.46875</v>
      </c>
      <c r="G17" s="8">
        <v>8</v>
      </c>
      <c r="H17" s="3"/>
      <c r="I17" s="17"/>
    </row>
    <row r="18" spans="1:15" s="20" customFormat="1" ht="16.5" customHeight="1" x14ac:dyDescent="0.25">
      <c r="A18" s="3"/>
      <c r="B18" s="10">
        <v>3.5</v>
      </c>
      <c r="C18" s="8" t="s">
        <v>3</v>
      </c>
      <c r="D18" s="3"/>
      <c r="E18" s="3"/>
      <c r="F18" s="9">
        <f t="shared" si="0"/>
        <v>0.4375</v>
      </c>
      <c r="G18" s="8">
        <v>8</v>
      </c>
      <c r="H18" s="3"/>
      <c r="I18" s="17"/>
    </row>
    <row r="19" spans="1:15" s="20" customFormat="1" ht="16.5" customHeight="1" x14ac:dyDescent="0.25">
      <c r="A19" s="3"/>
      <c r="B19" s="10">
        <v>3.25</v>
      </c>
      <c r="C19" s="8" t="s">
        <v>3</v>
      </c>
      <c r="D19" s="3"/>
      <c r="E19" s="3"/>
      <c r="F19" s="9">
        <f t="shared" si="0"/>
        <v>0.40625</v>
      </c>
      <c r="G19" s="8">
        <v>8</v>
      </c>
      <c r="H19" s="3"/>
      <c r="I19" s="17"/>
    </row>
    <row r="20" spans="1:15" s="20" customFormat="1" ht="16.5" customHeight="1" x14ac:dyDescent="0.25">
      <c r="A20" s="3"/>
      <c r="B20" s="10">
        <v>3</v>
      </c>
      <c r="C20" s="8" t="s">
        <v>3</v>
      </c>
      <c r="D20" s="3"/>
      <c r="E20" s="3"/>
      <c r="F20" s="9">
        <f t="shared" si="0"/>
        <v>0.375</v>
      </c>
      <c r="G20" s="8">
        <v>8</v>
      </c>
      <c r="H20" s="3"/>
      <c r="I20" s="17"/>
    </row>
    <row r="21" spans="1:15" s="20" customFormat="1" ht="16.5" customHeight="1" x14ac:dyDescent="0.25">
      <c r="A21" s="3"/>
      <c r="B21" s="10">
        <v>2.5</v>
      </c>
      <c r="C21" s="8" t="s">
        <v>3</v>
      </c>
      <c r="D21" s="3"/>
      <c r="E21" s="3"/>
      <c r="F21" s="9">
        <f t="shared" si="0"/>
        <v>0.3125</v>
      </c>
      <c r="G21" s="8">
        <v>8</v>
      </c>
      <c r="H21" s="3"/>
      <c r="I21" s="17"/>
    </row>
    <row r="22" spans="1:15" s="20" customFormat="1" ht="16.5" customHeight="1" x14ac:dyDescent="0.25">
      <c r="A22" s="3"/>
      <c r="B22" s="10"/>
      <c r="C22" s="8"/>
      <c r="D22" s="3"/>
      <c r="E22" s="3"/>
      <c r="F22" s="9"/>
      <c r="G22" s="3"/>
      <c r="H22" s="3"/>
      <c r="I22" s="17"/>
      <c r="J22" s="17"/>
    </row>
    <row r="23" spans="1:15" s="20" customFormat="1" ht="16.5" customHeight="1" x14ac:dyDescent="0.25">
      <c r="A23" s="3" t="s">
        <v>10</v>
      </c>
      <c r="B23" s="3"/>
      <c r="C23" s="8"/>
      <c r="D23" s="3"/>
      <c r="E23" s="3"/>
      <c r="F23" s="3"/>
      <c r="G23" s="3"/>
      <c r="H23" s="3"/>
      <c r="I23" s="17"/>
      <c r="J23" s="17"/>
    </row>
    <row r="24" spans="1:15" s="20" customFormat="1" ht="16.5" customHeight="1" x14ac:dyDescent="0.25">
      <c r="A24" s="3" t="s">
        <v>12</v>
      </c>
      <c r="B24" s="3"/>
      <c r="C24" s="8"/>
      <c r="D24" s="3"/>
      <c r="E24" s="11" t="s">
        <v>9</v>
      </c>
      <c r="F24" s="12" t="s">
        <v>6</v>
      </c>
      <c r="G24" s="3"/>
      <c r="H24" s="3"/>
      <c r="I24" s="17"/>
      <c r="J24" s="18"/>
      <c r="K24" s="18"/>
      <c r="L24" s="18"/>
      <c r="M24" s="18"/>
      <c r="N24" s="18"/>
      <c r="O24" s="21"/>
    </row>
    <row r="25" spans="1:15" s="20" customFormat="1" ht="16.5" customHeight="1" x14ac:dyDescent="0.25">
      <c r="A25" s="3" t="s">
        <v>4</v>
      </c>
      <c r="B25" s="3" t="s">
        <v>5</v>
      </c>
      <c r="C25" s="8"/>
      <c r="D25" s="3"/>
      <c r="E25" s="11" t="s">
        <v>8</v>
      </c>
      <c r="F25" s="12" t="s">
        <v>8</v>
      </c>
      <c r="G25" s="3"/>
      <c r="H25" s="3"/>
      <c r="I25" s="17"/>
      <c r="J25" s="18"/>
      <c r="K25" s="18"/>
      <c r="L25" s="18"/>
      <c r="M25" s="18"/>
      <c r="N25" s="18"/>
      <c r="O25" s="21"/>
    </row>
    <row r="26" spans="1:15" s="20" customFormat="1" ht="16.5" customHeight="1" x14ac:dyDescent="0.25">
      <c r="A26" s="13">
        <v>8</v>
      </c>
      <c r="B26" s="14">
        <v>1688</v>
      </c>
      <c r="C26" s="13">
        <v>0.9</v>
      </c>
      <c r="D26" s="15">
        <v>1</v>
      </c>
      <c r="E26" s="16">
        <f>ROUND(B26*C26*D26,2)</f>
        <v>1519.2</v>
      </c>
      <c r="F26" s="16">
        <f t="shared" ref="F26:F43" si="1">B26-E26</f>
        <v>168.79999999999995</v>
      </c>
      <c r="G26" s="3"/>
      <c r="H26" s="3"/>
      <c r="I26" s="17"/>
      <c r="J26" s="18"/>
      <c r="K26" s="22"/>
      <c r="L26" s="18"/>
      <c r="M26" s="23"/>
      <c r="N26" s="18"/>
      <c r="O26" s="24"/>
    </row>
    <row r="27" spans="1:15" s="20" customFormat="1" ht="16.5" customHeight="1" x14ac:dyDescent="0.25">
      <c r="A27" s="13">
        <v>7.5</v>
      </c>
      <c r="B27" s="14">
        <v>1688</v>
      </c>
      <c r="C27" s="13">
        <v>0.9</v>
      </c>
      <c r="D27" s="15">
        <v>0.9375</v>
      </c>
      <c r="E27" s="16">
        <f t="shared" ref="E27:E43" si="2">ROUND(B27*C27*D27,2)</f>
        <v>1424.25</v>
      </c>
      <c r="F27" s="16">
        <f t="shared" si="1"/>
        <v>263.75</v>
      </c>
      <c r="G27" s="3"/>
      <c r="H27" s="3"/>
      <c r="I27" s="17"/>
      <c r="J27" s="18"/>
      <c r="K27" s="22"/>
      <c r="L27" s="18"/>
      <c r="M27" s="23"/>
      <c r="N27" s="18"/>
      <c r="O27" s="24"/>
    </row>
    <row r="28" spans="1:15" s="20" customFormat="1" ht="16.5" customHeight="1" x14ac:dyDescent="0.25">
      <c r="A28" s="13">
        <v>7.2839999999999998</v>
      </c>
      <c r="B28" s="14">
        <v>1688</v>
      </c>
      <c r="C28" s="13">
        <v>0.9</v>
      </c>
      <c r="D28" s="15">
        <v>0.91049999999999998</v>
      </c>
      <c r="E28" s="16">
        <f t="shared" si="2"/>
        <v>1383.23</v>
      </c>
      <c r="F28" s="16">
        <f t="shared" si="1"/>
        <v>304.77</v>
      </c>
      <c r="G28" s="3"/>
      <c r="H28" s="3"/>
      <c r="I28" s="17"/>
      <c r="J28" s="18"/>
      <c r="K28" s="22"/>
      <c r="L28" s="18"/>
      <c r="M28" s="23"/>
      <c r="N28" s="18"/>
      <c r="O28" s="24"/>
    </row>
    <row r="29" spans="1:15" s="20" customFormat="1" ht="16.5" customHeight="1" x14ac:dyDescent="0.25">
      <c r="A29" s="13">
        <v>7</v>
      </c>
      <c r="B29" s="14">
        <v>1688</v>
      </c>
      <c r="C29" s="13">
        <v>0.9</v>
      </c>
      <c r="D29" s="15">
        <v>0.875</v>
      </c>
      <c r="E29" s="16">
        <f t="shared" si="2"/>
        <v>1329.3</v>
      </c>
      <c r="F29" s="16">
        <f t="shared" si="1"/>
        <v>358.70000000000005</v>
      </c>
      <c r="G29" s="3"/>
      <c r="H29" s="3"/>
      <c r="I29" s="17"/>
      <c r="J29" s="18"/>
      <c r="K29" s="22"/>
      <c r="L29" s="18"/>
      <c r="M29" s="23"/>
      <c r="N29" s="18"/>
      <c r="O29" s="24"/>
    </row>
    <row r="30" spans="1:15" s="20" customFormat="1" ht="16.5" customHeight="1" x14ac:dyDescent="0.25">
      <c r="A30" s="13">
        <v>6.75</v>
      </c>
      <c r="B30" s="14">
        <v>1688</v>
      </c>
      <c r="C30" s="13">
        <v>0.9</v>
      </c>
      <c r="D30" s="15">
        <f>F8</f>
        <v>0.84375</v>
      </c>
      <c r="E30" s="16">
        <f t="shared" si="2"/>
        <v>1281.83</v>
      </c>
      <c r="F30" s="16">
        <f t="shared" si="1"/>
        <v>406.17000000000007</v>
      </c>
      <c r="G30" s="3"/>
      <c r="H30" s="3"/>
      <c r="I30" s="17"/>
      <c r="J30" s="18"/>
      <c r="K30" s="22"/>
      <c r="L30" s="18"/>
      <c r="M30" s="23"/>
      <c r="N30" s="18"/>
      <c r="O30" s="24"/>
    </row>
    <row r="31" spans="1:15" s="20" customFormat="1" ht="16.5" customHeight="1" x14ac:dyDescent="0.25">
      <c r="A31" s="13">
        <v>6.5</v>
      </c>
      <c r="B31" s="14">
        <v>1688</v>
      </c>
      <c r="C31" s="13">
        <v>0.9</v>
      </c>
      <c r="D31" s="15">
        <v>0.8125</v>
      </c>
      <c r="E31" s="16">
        <f t="shared" si="2"/>
        <v>1234.3499999999999</v>
      </c>
      <c r="F31" s="16">
        <f t="shared" si="1"/>
        <v>453.65000000000009</v>
      </c>
      <c r="G31" s="3"/>
      <c r="H31" s="3"/>
      <c r="I31" s="17"/>
      <c r="J31" s="18"/>
      <c r="K31" s="22"/>
      <c r="L31" s="18"/>
      <c r="M31" s="23"/>
      <c r="N31" s="18"/>
      <c r="O31" s="24"/>
    </row>
    <row r="32" spans="1:15" s="20" customFormat="1" ht="16.5" customHeight="1" x14ac:dyDescent="0.25">
      <c r="A32" s="13">
        <v>6</v>
      </c>
      <c r="B32" s="14">
        <v>1688</v>
      </c>
      <c r="C32" s="13">
        <v>0.9</v>
      </c>
      <c r="D32" s="15">
        <v>0.75</v>
      </c>
      <c r="E32" s="16">
        <f t="shared" si="2"/>
        <v>1139.4000000000001</v>
      </c>
      <c r="F32" s="16">
        <f t="shared" si="1"/>
        <v>548.59999999999991</v>
      </c>
      <c r="G32" s="3"/>
      <c r="H32" s="3"/>
      <c r="I32" s="17"/>
      <c r="J32" s="18"/>
      <c r="K32" s="22"/>
      <c r="L32" s="18"/>
      <c r="M32" s="23"/>
      <c r="N32" s="18"/>
      <c r="O32" s="24"/>
    </row>
    <row r="33" spans="1:15" s="20" customFormat="1" ht="16.5" customHeight="1" x14ac:dyDescent="0.25">
      <c r="A33" s="13">
        <v>5.5</v>
      </c>
      <c r="B33" s="14">
        <v>1688</v>
      </c>
      <c r="C33" s="13">
        <v>0.9</v>
      </c>
      <c r="D33" s="15">
        <v>0.6875</v>
      </c>
      <c r="E33" s="16">
        <f t="shared" si="2"/>
        <v>1044.45</v>
      </c>
      <c r="F33" s="16">
        <f t="shared" si="1"/>
        <v>643.54999999999995</v>
      </c>
      <c r="G33" s="3"/>
      <c r="H33" s="3"/>
      <c r="I33" s="17"/>
      <c r="J33" s="18"/>
      <c r="K33" s="22"/>
      <c r="L33" s="18"/>
      <c r="M33" s="23"/>
      <c r="N33" s="18"/>
      <c r="O33" s="24"/>
    </row>
    <row r="34" spans="1:15" s="20" customFormat="1" ht="16.5" customHeight="1" x14ac:dyDescent="0.25">
      <c r="A34" s="13">
        <v>5.25</v>
      </c>
      <c r="B34" s="14">
        <v>1688</v>
      </c>
      <c r="C34" s="13">
        <v>0.9</v>
      </c>
      <c r="D34" s="15">
        <v>0.65625</v>
      </c>
      <c r="E34" s="16">
        <f t="shared" si="2"/>
        <v>996.98</v>
      </c>
      <c r="F34" s="16">
        <f t="shared" si="1"/>
        <v>691.02</v>
      </c>
      <c r="G34" s="3"/>
      <c r="H34" s="3"/>
      <c r="I34" s="17"/>
      <c r="J34" s="18"/>
      <c r="K34" s="22"/>
      <c r="L34" s="18"/>
      <c r="M34" s="23"/>
      <c r="N34" s="18"/>
      <c r="O34" s="24"/>
    </row>
    <row r="35" spans="1:15" s="20" customFormat="1" ht="16.5" customHeight="1" x14ac:dyDescent="0.25">
      <c r="A35" s="13">
        <v>5</v>
      </c>
      <c r="B35" s="14">
        <v>1688</v>
      </c>
      <c r="C35" s="13">
        <v>0.9</v>
      </c>
      <c r="D35" s="15">
        <v>0.625</v>
      </c>
      <c r="E35" s="16">
        <f t="shared" si="2"/>
        <v>949.5</v>
      </c>
      <c r="F35" s="16">
        <f t="shared" si="1"/>
        <v>738.5</v>
      </c>
      <c r="G35" s="3"/>
      <c r="H35" s="3"/>
      <c r="I35" s="17"/>
      <c r="J35" s="18"/>
      <c r="K35" s="22"/>
      <c r="L35" s="18"/>
      <c r="M35" s="23"/>
      <c r="N35" s="18"/>
      <c r="O35" s="24"/>
    </row>
    <row r="36" spans="1:15" s="20" customFormat="1" ht="16.5" customHeight="1" x14ac:dyDescent="0.25">
      <c r="A36" s="13">
        <v>4.75</v>
      </c>
      <c r="B36" s="14">
        <v>1688</v>
      </c>
      <c r="C36" s="13">
        <v>0.9</v>
      </c>
      <c r="D36" s="15">
        <v>0.59379999999999999</v>
      </c>
      <c r="E36" s="16">
        <f t="shared" si="2"/>
        <v>902.1</v>
      </c>
      <c r="F36" s="16">
        <f t="shared" si="1"/>
        <v>785.9</v>
      </c>
      <c r="G36" s="3"/>
      <c r="H36" s="3"/>
      <c r="I36" s="17"/>
      <c r="J36" s="18"/>
      <c r="K36" s="22"/>
      <c r="L36" s="18"/>
      <c r="M36" s="23"/>
      <c r="N36" s="18"/>
      <c r="O36" s="24"/>
    </row>
    <row r="37" spans="1:15" s="20" customFormat="1" ht="16.5" customHeight="1" x14ac:dyDescent="0.25">
      <c r="A37" s="13">
        <v>4.5</v>
      </c>
      <c r="B37" s="14">
        <v>1688</v>
      </c>
      <c r="C37" s="13">
        <v>0.9</v>
      </c>
      <c r="D37" s="15">
        <v>0.5625</v>
      </c>
      <c r="E37" s="16">
        <f t="shared" si="2"/>
        <v>854.55</v>
      </c>
      <c r="F37" s="16">
        <f t="shared" si="1"/>
        <v>833.45</v>
      </c>
      <c r="G37" s="3"/>
      <c r="H37" s="3"/>
      <c r="I37" s="17"/>
    </row>
    <row r="38" spans="1:15" s="20" customFormat="1" ht="16.5" customHeight="1" x14ac:dyDescent="0.25">
      <c r="A38" s="13">
        <v>4</v>
      </c>
      <c r="B38" s="14">
        <v>1688</v>
      </c>
      <c r="C38" s="13">
        <v>0.9</v>
      </c>
      <c r="D38" s="15">
        <v>0.5</v>
      </c>
      <c r="E38" s="16">
        <f t="shared" si="2"/>
        <v>759.6</v>
      </c>
      <c r="F38" s="16">
        <f t="shared" si="1"/>
        <v>928.4</v>
      </c>
      <c r="G38" s="3"/>
      <c r="H38" s="3"/>
      <c r="I38" s="17"/>
    </row>
    <row r="39" spans="1:15" s="20" customFormat="1" ht="16.5" customHeight="1" x14ac:dyDescent="0.25">
      <c r="A39" s="13">
        <v>3.75</v>
      </c>
      <c r="B39" s="14">
        <v>1688</v>
      </c>
      <c r="C39" s="13">
        <v>0.9</v>
      </c>
      <c r="D39" s="15">
        <v>0.46879999999999999</v>
      </c>
      <c r="E39" s="16">
        <f t="shared" si="2"/>
        <v>712.2</v>
      </c>
      <c r="F39" s="16">
        <f t="shared" si="1"/>
        <v>975.8</v>
      </c>
      <c r="G39" s="3"/>
      <c r="H39" s="3"/>
      <c r="I39" s="17"/>
    </row>
    <row r="40" spans="1:15" s="20" customFormat="1" ht="16.5" customHeight="1" x14ac:dyDescent="0.25">
      <c r="A40" s="13">
        <v>3.5</v>
      </c>
      <c r="B40" s="14">
        <v>1688</v>
      </c>
      <c r="C40" s="13">
        <v>0.9</v>
      </c>
      <c r="D40" s="15">
        <v>0.4375</v>
      </c>
      <c r="E40" s="16">
        <f t="shared" si="2"/>
        <v>664.65</v>
      </c>
      <c r="F40" s="16">
        <f t="shared" si="1"/>
        <v>1023.35</v>
      </c>
      <c r="G40" s="3"/>
      <c r="H40" s="3"/>
      <c r="I40" s="17"/>
    </row>
    <row r="41" spans="1:15" s="20" customFormat="1" ht="16.5" customHeight="1" x14ac:dyDescent="0.25">
      <c r="A41" s="13">
        <v>3.25</v>
      </c>
      <c r="B41" s="14">
        <v>1688</v>
      </c>
      <c r="C41" s="13">
        <v>0.9</v>
      </c>
      <c r="D41" s="15">
        <v>0.40629999999999999</v>
      </c>
      <c r="E41" s="16">
        <f t="shared" si="2"/>
        <v>617.25</v>
      </c>
      <c r="F41" s="16">
        <f t="shared" si="1"/>
        <v>1070.75</v>
      </c>
      <c r="G41" s="3"/>
      <c r="H41" s="3"/>
      <c r="I41" s="17"/>
    </row>
    <row r="42" spans="1:15" s="20" customFormat="1" ht="16.5" customHeight="1" x14ac:dyDescent="0.25">
      <c r="A42" s="13">
        <v>3</v>
      </c>
      <c r="B42" s="14">
        <v>1688</v>
      </c>
      <c r="C42" s="13">
        <v>0.9</v>
      </c>
      <c r="D42" s="15">
        <v>0.375</v>
      </c>
      <c r="E42" s="16">
        <f t="shared" si="2"/>
        <v>569.70000000000005</v>
      </c>
      <c r="F42" s="16">
        <f t="shared" si="1"/>
        <v>1118.3</v>
      </c>
      <c r="G42" s="3"/>
      <c r="H42" s="3"/>
      <c r="I42" s="17"/>
    </row>
    <row r="43" spans="1:15" s="20" customFormat="1" ht="16.5" customHeight="1" x14ac:dyDescent="0.25">
      <c r="A43" s="13">
        <v>2.5</v>
      </c>
      <c r="B43" s="14">
        <v>1688</v>
      </c>
      <c r="C43" s="13">
        <v>0.9</v>
      </c>
      <c r="D43" s="15">
        <v>0.3125</v>
      </c>
      <c r="E43" s="16">
        <f t="shared" si="2"/>
        <v>474.75</v>
      </c>
      <c r="F43" s="16">
        <f t="shared" si="1"/>
        <v>1213.25</v>
      </c>
      <c r="G43" s="3"/>
      <c r="H43" s="3"/>
      <c r="I43" s="17"/>
    </row>
    <row r="44" spans="1:15" s="20" customFormat="1" ht="16.5" customHeight="1" x14ac:dyDescent="0.25">
      <c r="A44" s="3"/>
      <c r="B44" s="3"/>
      <c r="C44" s="8"/>
      <c r="D44" s="3"/>
      <c r="E44" s="3"/>
      <c r="F44" s="3"/>
      <c r="G44" s="3"/>
      <c r="H44" s="3"/>
      <c r="I44" s="17"/>
    </row>
    <row r="45" spans="1:15" s="20" customFormat="1" ht="16.5" customHeight="1" x14ac:dyDescent="0.25">
      <c r="A45" s="3"/>
      <c r="B45" s="3"/>
      <c r="C45" s="8"/>
      <c r="D45" s="3"/>
      <c r="E45" s="11" t="s">
        <v>9</v>
      </c>
      <c r="F45" s="12" t="s">
        <v>6</v>
      </c>
      <c r="G45" s="3"/>
      <c r="H45" s="3"/>
      <c r="I45" s="17"/>
    </row>
    <row r="46" spans="1:15" s="20" customFormat="1" ht="16.5" customHeight="1" x14ac:dyDescent="0.25">
      <c r="A46" s="3" t="s">
        <v>4</v>
      </c>
      <c r="B46" s="3" t="s">
        <v>7</v>
      </c>
      <c r="C46" s="8"/>
      <c r="D46" s="3"/>
      <c r="E46" s="11" t="s">
        <v>8</v>
      </c>
      <c r="F46" s="12" t="s">
        <v>8</v>
      </c>
      <c r="G46" s="3"/>
      <c r="H46" s="3"/>
      <c r="I46" s="17"/>
    </row>
    <row r="47" spans="1:15" s="20" customFormat="1" ht="16.5" customHeight="1" x14ac:dyDescent="0.25">
      <c r="A47" s="13">
        <v>8</v>
      </c>
      <c r="B47" s="16">
        <v>683</v>
      </c>
      <c r="C47" s="13">
        <v>0.9</v>
      </c>
      <c r="D47" s="15">
        <v>1</v>
      </c>
      <c r="E47" s="16">
        <f>ROUND(B47*C47*D47,2)</f>
        <v>614.70000000000005</v>
      </c>
      <c r="F47" s="16">
        <f t="shared" ref="F47:F62" si="3">B47-E47</f>
        <v>68.299999999999955</v>
      </c>
      <c r="G47" s="3"/>
      <c r="H47" s="3"/>
      <c r="I47" s="17"/>
    </row>
    <row r="48" spans="1:15" s="20" customFormat="1" ht="16.5" customHeight="1" x14ac:dyDescent="0.25">
      <c r="A48" s="13">
        <v>7.5</v>
      </c>
      <c r="B48" s="16">
        <v>683</v>
      </c>
      <c r="C48" s="13">
        <v>0.9</v>
      </c>
      <c r="D48" s="15">
        <v>0.9375</v>
      </c>
      <c r="E48" s="16">
        <f t="shared" ref="E48:E61" si="4">ROUND(B48*C48*D48,2)</f>
        <v>576.28</v>
      </c>
      <c r="F48" s="16">
        <f t="shared" si="3"/>
        <v>106.72000000000003</v>
      </c>
      <c r="G48" s="3"/>
      <c r="H48" s="3"/>
      <c r="I48" s="17"/>
    </row>
    <row r="49" spans="1:10" s="20" customFormat="1" ht="16.5" customHeight="1" x14ac:dyDescent="0.25">
      <c r="A49" s="13">
        <v>7</v>
      </c>
      <c r="B49" s="16">
        <v>683</v>
      </c>
      <c r="C49" s="13">
        <v>0.9</v>
      </c>
      <c r="D49" s="15">
        <v>0.875</v>
      </c>
      <c r="E49" s="16">
        <f t="shared" si="4"/>
        <v>537.86</v>
      </c>
      <c r="F49" s="16">
        <f t="shared" si="3"/>
        <v>145.13999999999999</v>
      </c>
      <c r="G49" s="3"/>
      <c r="H49" s="3"/>
      <c r="I49" s="17"/>
    </row>
    <row r="50" spans="1:10" s="20" customFormat="1" ht="16.5" customHeight="1" x14ac:dyDescent="0.25">
      <c r="A50" s="13">
        <v>6.5</v>
      </c>
      <c r="B50" s="16">
        <v>683</v>
      </c>
      <c r="C50" s="13">
        <v>0.9</v>
      </c>
      <c r="D50" s="15">
        <v>0.8125</v>
      </c>
      <c r="E50" s="16">
        <f t="shared" si="4"/>
        <v>499.44</v>
      </c>
      <c r="F50" s="16">
        <f t="shared" si="3"/>
        <v>183.56</v>
      </c>
      <c r="G50" s="3"/>
      <c r="H50" s="3"/>
      <c r="I50" s="17"/>
    </row>
    <row r="51" spans="1:10" s="20" customFormat="1" ht="16.5" customHeight="1" x14ac:dyDescent="0.25">
      <c r="A51" s="13">
        <v>6</v>
      </c>
      <c r="B51" s="16">
        <v>683</v>
      </c>
      <c r="C51" s="13">
        <v>0.9</v>
      </c>
      <c r="D51" s="15">
        <v>0.75</v>
      </c>
      <c r="E51" s="16">
        <f t="shared" si="4"/>
        <v>461.03</v>
      </c>
      <c r="F51" s="16">
        <f t="shared" si="3"/>
        <v>221.97000000000003</v>
      </c>
      <c r="G51" s="3"/>
      <c r="H51" s="3"/>
      <c r="I51" s="17"/>
    </row>
    <row r="52" spans="1:10" s="20" customFormat="1" ht="16.5" customHeight="1" x14ac:dyDescent="0.25">
      <c r="A52" s="13">
        <v>5.5</v>
      </c>
      <c r="B52" s="16">
        <v>683</v>
      </c>
      <c r="C52" s="13">
        <v>0.9</v>
      </c>
      <c r="D52" s="15">
        <v>0.6875</v>
      </c>
      <c r="E52" s="16">
        <f t="shared" si="4"/>
        <v>422.61</v>
      </c>
      <c r="F52" s="16">
        <f t="shared" si="3"/>
        <v>260.39</v>
      </c>
      <c r="G52" s="3"/>
      <c r="H52" s="3"/>
      <c r="I52" s="17"/>
    </row>
    <row r="53" spans="1:10" s="20" customFormat="1" ht="16.5" customHeight="1" x14ac:dyDescent="0.25">
      <c r="A53" s="13">
        <v>5.25</v>
      </c>
      <c r="B53" s="16">
        <v>683</v>
      </c>
      <c r="C53" s="13">
        <v>0.9</v>
      </c>
      <c r="D53" s="15">
        <v>0.65625</v>
      </c>
      <c r="E53" s="16">
        <f t="shared" si="4"/>
        <v>403.4</v>
      </c>
      <c r="F53" s="16">
        <f>B53-E53</f>
        <v>279.60000000000002</v>
      </c>
      <c r="G53" s="3"/>
      <c r="H53" s="3"/>
      <c r="I53" s="17"/>
    </row>
    <row r="54" spans="1:10" s="20" customFormat="1" ht="16.5" customHeight="1" x14ac:dyDescent="0.25">
      <c r="A54" s="13">
        <v>5</v>
      </c>
      <c r="B54" s="16">
        <v>683</v>
      </c>
      <c r="C54" s="13">
        <v>0.9</v>
      </c>
      <c r="D54" s="15">
        <v>0.625</v>
      </c>
      <c r="E54" s="16">
        <f t="shared" si="4"/>
        <v>384.19</v>
      </c>
      <c r="F54" s="16">
        <f t="shared" si="3"/>
        <v>298.81</v>
      </c>
      <c r="G54" s="3"/>
      <c r="H54" s="3"/>
      <c r="I54" s="17"/>
    </row>
    <row r="55" spans="1:10" s="20" customFormat="1" ht="16.5" customHeight="1" x14ac:dyDescent="0.25">
      <c r="A55" s="13">
        <v>4.75</v>
      </c>
      <c r="B55" s="16">
        <v>683</v>
      </c>
      <c r="C55" s="13">
        <v>0.9</v>
      </c>
      <c r="D55" s="15">
        <v>0.59379999999999999</v>
      </c>
      <c r="E55" s="16">
        <f t="shared" si="4"/>
        <v>365.01</v>
      </c>
      <c r="F55" s="16">
        <f t="shared" si="3"/>
        <v>317.99</v>
      </c>
      <c r="G55" s="3"/>
      <c r="H55" s="3"/>
      <c r="I55" s="17"/>
    </row>
    <row r="56" spans="1:10" s="20" customFormat="1" ht="16.5" customHeight="1" x14ac:dyDescent="0.25">
      <c r="A56" s="13">
        <v>4.5</v>
      </c>
      <c r="B56" s="16">
        <v>683</v>
      </c>
      <c r="C56" s="13">
        <v>0.9</v>
      </c>
      <c r="D56" s="15">
        <v>0.5625</v>
      </c>
      <c r="E56" s="16">
        <f t="shared" si="4"/>
        <v>345.77</v>
      </c>
      <c r="F56" s="16">
        <f t="shared" si="3"/>
        <v>337.23</v>
      </c>
      <c r="G56" s="3"/>
      <c r="H56" s="3"/>
      <c r="I56" s="17"/>
    </row>
    <row r="57" spans="1:10" s="20" customFormat="1" ht="16.5" customHeight="1" x14ac:dyDescent="0.25">
      <c r="A57" s="13">
        <v>4</v>
      </c>
      <c r="B57" s="16">
        <v>683</v>
      </c>
      <c r="C57" s="13">
        <v>0.9</v>
      </c>
      <c r="D57" s="15">
        <v>0.5</v>
      </c>
      <c r="E57" s="16">
        <f t="shared" si="4"/>
        <v>307.35000000000002</v>
      </c>
      <c r="F57" s="16">
        <f t="shared" si="3"/>
        <v>375.65</v>
      </c>
      <c r="G57" s="3"/>
      <c r="H57" s="3"/>
      <c r="I57" s="17"/>
    </row>
    <row r="58" spans="1:10" s="20" customFormat="1" ht="16.5" customHeight="1" x14ac:dyDescent="0.25">
      <c r="A58" s="13">
        <v>3.75</v>
      </c>
      <c r="B58" s="16">
        <v>683</v>
      </c>
      <c r="C58" s="13">
        <v>0.9</v>
      </c>
      <c r="D58" s="15">
        <v>0.46879999999999999</v>
      </c>
      <c r="E58" s="16">
        <f t="shared" si="4"/>
        <v>288.17</v>
      </c>
      <c r="F58" s="16">
        <f t="shared" si="3"/>
        <v>394.83</v>
      </c>
      <c r="G58" s="3"/>
      <c r="H58" s="3"/>
      <c r="I58" s="17"/>
    </row>
    <row r="59" spans="1:10" s="20" customFormat="1" ht="16.5" customHeight="1" x14ac:dyDescent="0.25">
      <c r="A59" s="13">
        <v>3.5</v>
      </c>
      <c r="B59" s="16">
        <v>683</v>
      </c>
      <c r="C59" s="13">
        <v>0.9</v>
      </c>
      <c r="D59" s="15">
        <v>0.4375</v>
      </c>
      <c r="E59" s="16">
        <f t="shared" si="4"/>
        <v>268.93</v>
      </c>
      <c r="F59" s="16">
        <f t="shared" si="3"/>
        <v>414.07</v>
      </c>
      <c r="G59" s="3"/>
      <c r="H59" s="3"/>
      <c r="I59" s="17"/>
    </row>
    <row r="60" spans="1:10" s="20" customFormat="1" ht="16.5" customHeight="1" x14ac:dyDescent="0.25">
      <c r="A60" s="13">
        <v>3.25</v>
      </c>
      <c r="B60" s="16">
        <v>683</v>
      </c>
      <c r="C60" s="13">
        <v>0.9</v>
      </c>
      <c r="D60" s="15">
        <v>0.40629999999999999</v>
      </c>
      <c r="E60" s="16">
        <f t="shared" si="4"/>
        <v>249.75</v>
      </c>
      <c r="F60" s="16">
        <f t="shared" si="3"/>
        <v>433.25</v>
      </c>
      <c r="G60" s="3"/>
      <c r="H60" s="3"/>
      <c r="I60" s="17"/>
    </row>
    <row r="61" spans="1:10" s="20" customFormat="1" ht="16.5" customHeight="1" x14ac:dyDescent="0.25">
      <c r="A61" s="13">
        <v>3</v>
      </c>
      <c r="B61" s="16">
        <v>683</v>
      </c>
      <c r="C61" s="13">
        <v>0.9</v>
      </c>
      <c r="D61" s="15">
        <v>0.375</v>
      </c>
      <c r="E61" s="16">
        <f t="shared" si="4"/>
        <v>230.51</v>
      </c>
      <c r="F61" s="16">
        <f t="shared" si="3"/>
        <v>452.49</v>
      </c>
      <c r="G61" s="3"/>
      <c r="H61" s="3"/>
      <c r="I61" s="17"/>
    </row>
    <row r="62" spans="1:10" s="20" customFormat="1" ht="16.5" customHeight="1" x14ac:dyDescent="0.25">
      <c r="A62" s="13">
        <v>2.5</v>
      </c>
      <c r="B62" s="16">
        <v>683</v>
      </c>
      <c r="C62" s="13">
        <v>0.9</v>
      </c>
      <c r="D62" s="15">
        <v>0.3125</v>
      </c>
      <c r="E62" s="16">
        <f>ROUND(B62*C62*D62,2)</f>
        <v>192.09</v>
      </c>
      <c r="F62" s="16">
        <f t="shared" si="3"/>
        <v>490.90999999999997</v>
      </c>
      <c r="G62" s="3"/>
      <c r="H62" s="3"/>
      <c r="I62" s="17"/>
    </row>
    <row r="63" spans="1:10" x14ac:dyDescent="0.25">
      <c r="J63" s="19"/>
    </row>
    <row r="64" spans="1:10" x14ac:dyDescent="0.25">
      <c r="A64" s="28" t="s">
        <v>17</v>
      </c>
      <c r="B64" s="29"/>
      <c r="C64" s="30"/>
      <c r="D64" s="31"/>
      <c r="E64" s="18"/>
      <c r="F64" s="24"/>
      <c r="J64" s="19"/>
    </row>
    <row r="65" spans="1:10" x14ac:dyDescent="0.25">
      <c r="A65" s="18"/>
      <c r="B65" s="18"/>
      <c r="C65" s="18"/>
      <c r="D65" s="18"/>
      <c r="E65" s="18"/>
      <c r="F65" s="18"/>
      <c r="J65" s="19"/>
    </row>
    <row r="66" spans="1:10" x14ac:dyDescent="0.25">
      <c r="A66" s="18" t="s">
        <v>13</v>
      </c>
      <c r="B66" s="18" t="s">
        <v>14</v>
      </c>
      <c r="C66" s="18"/>
      <c r="D66" s="18"/>
      <c r="E66" s="18"/>
      <c r="F66" s="25" t="s">
        <v>15</v>
      </c>
      <c r="J66" s="19"/>
    </row>
    <row r="67" spans="1:10" x14ac:dyDescent="0.25">
      <c r="A67" s="22">
        <v>6</v>
      </c>
      <c r="B67" s="22">
        <v>1688</v>
      </c>
      <c r="C67" s="18">
        <v>0.9</v>
      </c>
      <c r="D67" s="24">
        <f t="shared" ref="D67:D79" si="5">A67/$A$67</f>
        <v>1</v>
      </c>
      <c r="E67" s="26">
        <f>B67*C67*D67</f>
        <v>1519.2</v>
      </c>
      <c r="F67" s="27">
        <f>B67-E67</f>
        <v>168.79999999999995</v>
      </c>
      <c r="J67" s="19"/>
    </row>
    <row r="68" spans="1:10" x14ac:dyDescent="0.25">
      <c r="A68" s="22">
        <v>5.5</v>
      </c>
      <c r="B68" s="22">
        <v>1688</v>
      </c>
      <c r="C68" s="18">
        <v>0.9</v>
      </c>
      <c r="D68" s="24">
        <f t="shared" si="5"/>
        <v>0.91666666666666663</v>
      </c>
      <c r="E68" s="26">
        <f t="shared" ref="E68:E79" si="6">B68*C68*D68</f>
        <v>1392.6</v>
      </c>
      <c r="F68" s="27">
        <f t="shared" ref="F68:F79" si="7">B68-E68</f>
        <v>295.40000000000009</v>
      </c>
    </row>
    <row r="69" spans="1:10" x14ac:dyDescent="0.25">
      <c r="A69" s="22">
        <v>5.25</v>
      </c>
      <c r="B69" s="22">
        <v>1688</v>
      </c>
      <c r="C69" s="18">
        <v>0.9</v>
      </c>
      <c r="D69" s="24">
        <f t="shared" si="5"/>
        <v>0.875</v>
      </c>
      <c r="E69" s="26">
        <f t="shared" si="6"/>
        <v>1329.3</v>
      </c>
      <c r="F69" s="27">
        <f t="shared" si="7"/>
        <v>358.70000000000005</v>
      </c>
    </row>
    <row r="70" spans="1:10" x14ac:dyDescent="0.25">
      <c r="A70" s="22">
        <v>5</v>
      </c>
      <c r="B70" s="22">
        <v>1688</v>
      </c>
      <c r="C70" s="18">
        <v>0.9</v>
      </c>
      <c r="D70" s="24">
        <f t="shared" si="5"/>
        <v>0.83333333333333337</v>
      </c>
      <c r="E70" s="26">
        <f t="shared" si="6"/>
        <v>1266</v>
      </c>
      <c r="F70" s="27">
        <f t="shared" si="7"/>
        <v>422</v>
      </c>
    </row>
    <row r="71" spans="1:10" x14ac:dyDescent="0.25">
      <c r="A71" s="22">
        <v>4.5</v>
      </c>
      <c r="B71" s="22">
        <v>1688</v>
      </c>
      <c r="C71" s="18">
        <v>0.9</v>
      </c>
      <c r="D71" s="24">
        <f t="shared" si="5"/>
        <v>0.75</v>
      </c>
      <c r="E71" s="26">
        <f t="shared" si="6"/>
        <v>1139.4000000000001</v>
      </c>
      <c r="F71" s="27">
        <f t="shared" si="7"/>
        <v>548.59999999999991</v>
      </c>
    </row>
    <row r="72" spans="1:10" x14ac:dyDescent="0.25">
      <c r="A72" s="22">
        <v>4.3</v>
      </c>
      <c r="B72" s="22">
        <v>1688</v>
      </c>
      <c r="C72" s="18">
        <v>0.9</v>
      </c>
      <c r="D72" s="24">
        <f t="shared" si="5"/>
        <v>0.71666666666666667</v>
      </c>
      <c r="E72" s="26">
        <f t="shared" si="6"/>
        <v>1088.76</v>
      </c>
      <c r="F72" s="27">
        <f t="shared" si="7"/>
        <v>599.24</v>
      </c>
    </row>
    <row r="73" spans="1:10" x14ac:dyDescent="0.25">
      <c r="A73" s="22">
        <v>4.25</v>
      </c>
      <c r="B73" s="22">
        <v>1688</v>
      </c>
      <c r="C73" s="18">
        <v>0.9</v>
      </c>
      <c r="D73" s="24">
        <f t="shared" si="5"/>
        <v>0.70833333333333337</v>
      </c>
      <c r="E73" s="26">
        <f t="shared" si="6"/>
        <v>1076.1000000000001</v>
      </c>
      <c r="F73" s="27">
        <f t="shared" si="7"/>
        <v>611.89999999999986</v>
      </c>
    </row>
    <row r="74" spans="1:10" x14ac:dyDescent="0.25">
      <c r="A74" s="22">
        <v>4.21</v>
      </c>
      <c r="B74" s="22">
        <v>1688</v>
      </c>
      <c r="C74" s="18">
        <v>0.9</v>
      </c>
      <c r="D74" s="24">
        <f t="shared" si="5"/>
        <v>0.70166666666666666</v>
      </c>
      <c r="E74" s="26">
        <f t="shared" si="6"/>
        <v>1065.972</v>
      </c>
      <c r="F74" s="27">
        <f t="shared" si="7"/>
        <v>622.02800000000002</v>
      </c>
    </row>
    <row r="75" spans="1:10" x14ac:dyDescent="0.25">
      <c r="A75" s="22">
        <v>4.1900000000000004</v>
      </c>
      <c r="B75" s="22">
        <v>1688</v>
      </c>
      <c r="C75" s="18">
        <v>0.9</v>
      </c>
      <c r="D75" s="24">
        <f t="shared" si="5"/>
        <v>0.69833333333333336</v>
      </c>
      <c r="E75" s="26">
        <f t="shared" si="6"/>
        <v>1060.9080000000001</v>
      </c>
      <c r="F75" s="27">
        <f t="shared" si="7"/>
        <v>627.09199999999987</v>
      </c>
    </row>
    <row r="76" spans="1:10" x14ac:dyDescent="0.25">
      <c r="A76" s="22">
        <v>4</v>
      </c>
      <c r="B76" s="22">
        <v>1688</v>
      </c>
      <c r="C76" s="18">
        <v>0.9</v>
      </c>
      <c r="D76" s="24">
        <f t="shared" si="5"/>
        <v>0.66666666666666663</v>
      </c>
      <c r="E76" s="26">
        <f t="shared" si="6"/>
        <v>1012.8</v>
      </c>
      <c r="F76" s="27">
        <f t="shared" si="7"/>
        <v>675.2</v>
      </c>
    </row>
    <row r="77" spans="1:10" x14ac:dyDescent="0.25">
      <c r="A77" s="22">
        <v>3.5</v>
      </c>
      <c r="B77" s="22">
        <v>1688</v>
      </c>
      <c r="C77" s="18">
        <v>0.9</v>
      </c>
      <c r="D77" s="24">
        <f t="shared" si="5"/>
        <v>0.58333333333333337</v>
      </c>
      <c r="E77" s="26">
        <f t="shared" si="6"/>
        <v>886.2</v>
      </c>
      <c r="F77" s="27">
        <f t="shared" si="7"/>
        <v>801.8</v>
      </c>
    </row>
    <row r="78" spans="1:10" x14ac:dyDescent="0.25">
      <c r="A78" s="22">
        <v>3.25</v>
      </c>
      <c r="B78" s="22">
        <v>1688</v>
      </c>
      <c r="C78" s="18">
        <v>0.9</v>
      </c>
      <c r="D78" s="24">
        <f t="shared" si="5"/>
        <v>0.54166666666666663</v>
      </c>
      <c r="E78" s="26">
        <f t="shared" si="6"/>
        <v>822.9</v>
      </c>
      <c r="F78" s="27">
        <f t="shared" si="7"/>
        <v>865.1</v>
      </c>
    </row>
    <row r="79" spans="1:10" x14ac:dyDescent="0.25">
      <c r="A79" s="22">
        <v>3</v>
      </c>
      <c r="B79" s="22">
        <v>1688</v>
      </c>
      <c r="C79" s="18">
        <v>0.9</v>
      </c>
      <c r="D79" s="24">
        <f t="shared" si="5"/>
        <v>0.5</v>
      </c>
      <c r="E79" s="26">
        <f t="shared" si="6"/>
        <v>759.6</v>
      </c>
      <c r="F79" s="27">
        <f t="shared" si="7"/>
        <v>928.4</v>
      </c>
    </row>
    <row r="80" spans="1:10" x14ac:dyDescent="0.25">
      <c r="A80" s="18"/>
      <c r="B80" s="18"/>
      <c r="C80" s="18"/>
      <c r="D80" s="18"/>
      <c r="E80" s="18"/>
      <c r="F80" s="18"/>
    </row>
    <row r="81" spans="1:6" x14ac:dyDescent="0.25">
      <c r="A81" s="18"/>
      <c r="B81" s="18" t="s">
        <v>16</v>
      </c>
      <c r="C81" s="18"/>
      <c r="D81" s="18"/>
      <c r="E81" s="18"/>
      <c r="F81" s="18"/>
    </row>
    <row r="82" spans="1:6" x14ac:dyDescent="0.25">
      <c r="A82" s="22">
        <v>6</v>
      </c>
      <c r="B82" s="22">
        <v>683</v>
      </c>
      <c r="C82" s="18">
        <v>0.9</v>
      </c>
      <c r="D82" s="24">
        <v>1</v>
      </c>
      <c r="E82" s="26">
        <f>B82*C82*D82</f>
        <v>614.70000000000005</v>
      </c>
      <c r="F82" s="27">
        <f>B82-E82</f>
        <v>68.299999999999955</v>
      </c>
    </row>
    <row r="83" spans="1:6" x14ac:dyDescent="0.25">
      <c r="A83" s="22">
        <v>5.5</v>
      </c>
      <c r="B83" s="22">
        <v>683</v>
      </c>
      <c r="C83" s="18">
        <v>0.9</v>
      </c>
      <c r="D83" s="24">
        <f t="shared" ref="D83:D94" si="8">A83/$A$82</f>
        <v>0.91666666666666663</v>
      </c>
      <c r="E83" s="26">
        <f t="shared" ref="E83:E94" si="9">B83*C83*D83</f>
        <v>563.47500000000002</v>
      </c>
      <c r="F83" s="27">
        <f t="shared" ref="F83:F94" si="10">B83-E83</f>
        <v>119.52499999999998</v>
      </c>
    </row>
    <row r="84" spans="1:6" x14ac:dyDescent="0.25">
      <c r="A84" s="22">
        <v>5.25</v>
      </c>
      <c r="B84" s="22">
        <v>683</v>
      </c>
      <c r="C84" s="18">
        <v>0.9</v>
      </c>
      <c r="D84" s="24">
        <f t="shared" si="8"/>
        <v>0.875</v>
      </c>
      <c r="E84" s="26">
        <f t="shared" si="9"/>
        <v>537.86250000000007</v>
      </c>
      <c r="F84" s="27">
        <f t="shared" si="10"/>
        <v>145.13749999999993</v>
      </c>
    </row>
    <row r="85" spans="1:6" x14ac:dyDescent="0.25">
      <c r="A85" s="22">
        <v>5</v>
      </c>
      <c r="B85" s="22">
        <v>683</v>
      </c>
      <c r="C85" s="18">
        <v>0.9</v>
      </c>
      <c r="D85" s="24">
        <f t="shared" si="8"/>
        <v>0.83333333333333337</v>
      </c>
      <c r="E85" s="26">
        <f t="shared" si="9"/>
        <v>512.25000000000011</v>
      </c>
      <c r="F85" s="27">
        <f t="shared" si="10"/>
        <v>170.74999999999989</v>
      </c>
    </row>
    <row r="86" spans="1:6" x14ac:dyDescent="0.25">
      <c r="A86" s="22">
        <v>4.5</v>
      </c>
      <c r="B86" s="22">
        <v>683</v>
      </c>
      <c r="C86" s="18">
        <v>0.9</v>
      </c>
      <c r="D86" s="24">
        <f t="shared" si="8"/>
        <v>0.75</v>
      </c>
      <c r="E86" s="26">
        <f t="shared" si="9"/>
        <v>461.02500000000003</v>
      </c>
      <c r="F86" s="27">
        <f t="shared" si="10"/>
        <v>221.97499999999997</v>
      </c>
    </row>
    <row r="87" spans="1:6" x14ac:dyDescent="0.25">
      <c r="A87" s="22">
        <v>4.3</v>
      </c>
      <c r="B87" s="22">
        <v>683</v>
      </c>
      <c r="C87" s="18">
        <v>0.9</v>
      </c>
      <c r="D87" s="24">
        <f t="shared" si="8"/>
        <v>0.71666666666666667</v>
      </c>
      <c r="E87" s="26">
        <f>B87*C87*D87</f>
        <v>440.53500000000003</v>
      </c>
      <c r="F87" s="27">
        <f t="shared" si="10"/>
        <v>242.46499999999997</v>
      </c>
    </row>
    <row r="88" spans="1:6" x14ac:dyDescent="0.25">
      <c r="A88" s="22">
        <v>4.25</v>
      </c>
      <c r="B88" s="22">
        <v>683</v>
      </c>
      <c r="C88" s="18">
        <v>0.9</v>
      </c>
      <c r="D88" s="24">
        <f t="shared" si="8"/>
        <v>0.70833333333333337</v>
      </c>
      <c r="E88" s="26">
        <f>B88*C88*D88</f>
        <v>435.41250000000008</v>
      </c>
      <c r="F88" s="27">
        <f t="shared" si="10"/>
        <v>247.58749999999992</v>
      </c>
    </row>
    <row r="89" spans="1:6" x14ac:dyDescent="0.25">
      <c r="A89" s="22">
        <v>4.21</v>
      </c>
      <c r="B89" s="22">
        <v>683</v>
      </c>
      <c r="C89" s="18">
        <v>0.9</v>
      </c>
      <c r="D89" s="24">
        <f t="shared" si="8"/>
        <v>0.70166666666666666</v>
      </c>
      <c r="E89" s="26">
        <f>B89*C89*D89</f>
        <v>431.31450000000001</v>
      </c>
      <c r="F89" s="27">
        <f t="shared" si="10"/>
        <v>251.68549999999999</v>
      </c>
    </row>
    <row r="90" spans="1:6" x14ac:dyDescent="0.25">
      <c r="A90" s="22">
        <v>4.1900000000000004</v>
      </c>
      <c r="B90" s="22">
        <v>683</v>
      </c>
      <c r="C90" s="18">
        <v>0.9</v>
      </c>
      <c r="D90" s="24">
        <f t="shared" si="8"/>
        <v>0.69833333333333336</v>
      </c>
      <c r="E90" s="26">
        <f t="shared" si="9"/>
        <v>429.26550000000003</v>
      </c>
      <c r="F90" s="27">
        <f t="shared" si="10"/>
        <v>253.73449999999997</v>
      </c>
    </row>
    <row r="91" spans="1:6" x14ac:dyDescent="0.25">
      <c r="A91" s="22">
        <v>4</v>
      </c>
      <c r="B91" s="22">
        <v>683</v>
      </c>
      <c r="C91" s="18">
        <v>0.9</v>
      </c>
      <c r="D91" s="24">
        <f t="shared" si="8"/>
        <v>0.66666666666666663</v>
      </c>
      <c r="E91" s="26">
        <f t="shared" si="9"/>
        <v>409.8</v>
      </c>
      <c r="F91" s="27">
        <f t="shared" si="10"/>
        <v>273.2</v>
      </c>
    </row>
    <row r="92" spans="1:6" x14ac:dyDescent="0.25">
      <c r="A92" s="22">
        <v>3.5</v>
      </c>
      <c r="B92" s="22">
        <v>683</v>
      </c>
      <c r="C92" s="18">
        <v>0.9</v>
      </c>
      <c r="D92" s="24">
        <f t="shared" si="8"/>
        <v>0.58333333333333337</v>
      </c>
      <c r="E92" s="26">
        <f t="shared" si="9"/>
        <v>358.57500000000005</v>
      </c>
      <c r="F92" s="27">
        <f t="shared" si="10"/>
        <v>324.42499999999995</v>
      </c>
    </row>
    <row r="93" spans="1:6" x14ac:dyDescent="0.25">
      <c r="A93" s="22">
        <v>3.25</v>
      </c>
      <c r="B93" s="22">
        <v>683</v>
      </c>
      <c r="C93" s="18">
        <v>0.9</v>
      </c>
      <c r="D93" s="24">
        <f t="shared" si="8"/>
        <v>0.54166666666666663</v>
      </c>
      <c r="E93" s="26">
        <f t="shared" si="9"/>
        <v>332.96249999999998</v>
      </c>
      <c r="F93" s="27">
        <f t="shared" si="10"/>
        <v>350.03750000000002</v>
      </c>
    </row>
    <row r="94" spans="1:6" x14ac:dyDescent="0.25">
      <c r="A94" s="22">
        <v>3</v>
      </c>
      <c r="B94" s="22">
        <v>683</v>
      </c>
      <c r="C94" s="18">
        <v>0.9</v>
      </c>
      <c r="D94" s="24">
        <f t="shared" si="8"/>
        <v>0.5</v>
      </c>
      <c r="E94" s="26">
        <f t="shared" si="9"/>
        <v>307.35000000000002</v>
      </c>
      <c r="F94" s="27">
        <f t="shared" si="10"/>
        <v>375.65</v>
      </c>
    </row>
    <row r="97" spans="1:6" x14ac:dyDescent="0.25">
      <c r="A97" s="28" t="s">
        <v>18</v>
      </c>
      <c r="B97" s="29"/>
      <c r="C97" s="30"/>
      <c r="D97" s="31"/>
      <c r="E97" s="18"/>
      <c r="F97" s="24"/>
    </row>
    <row r="98" spans="1:6" x14ac:dyDescent="0.25">
      <c r="A98" s="18"/>
      <c r="B98" s="18"/>
      <c r="C98" s="18"/>
      <c r="D98" s="18"/>
      <c r="E98" s="18"/>
      <c r="F98" s="18"/>
    </row>
    <row r="99" spans="1:6" x14ac:dyDescent="0.25">
      <c r="A99" s="18" t="s">
        <v>13</v>
      </c>
      <c r="B99" s="18" t="s">
        <v>14</v>
      </c>
      <c r="C99" s="18"/>
      <c r="D99" s="18"/>
      <c r="E99" s="18"/>
      <c r="F99" s="25" t="s">
        <v>15</v>
      </c>
    </row>
    <row r="100" spans="1:6" x14ac:dyDescent="0.25">
      <c r="A100" s="22">
        <v>6</v>
      </c>
      <c r="B100" s="22">
        <v>1790</v>
      </c>
      <c r="C100" s="18">
        <v>0.9</v>
      </c>
      <c r="D100" s="24">
        <f t="shared" ref="D100:D113" si="11">A100/$A$67</f>
        <v>1</v>
      </c>
      <c r="E100" s="26">
        <f>B100*C100*D100</f>
        <v>1611</v>
      </c>
      <c r="F100" s="27">
        <f>B100-E100</f>
        <v>179</v>
      </c>
    </row>
    <row r="101" spans="1:6" x14ac:dyDescent="0.25">
      <c r="A101" s="22">
        <v>5.5</v>
      </c>
      <c r="B101" s="22">
        <v>1790</v>
      </c>
      <c r="C101" s="18">
        <v>0.9</v>
      </c>
      <c r="D101" s="24">
        <f t="shared" si="11"/>
        <v>0.91666666666666663</v>
      </c>
      <c r="E101" s="26">
        <f t="shared" ref="E101:E113" si="12">B101*C101*D101</f>
        <v>1476.75</v>
      </c>
      <c r="F101" s="27">
        <f t="shared" ref="F101:F113" si="13">B101-E101</f>
        <v>313.25</v>
      </c>
    </row>
    <row r="102" spans="1:6" x14ac:dyDescent="0.25">
      <c r="A102" s="22">
        <v>5.25</v>
      </c>
      <c r="B102" s="22">
        <v>1790</v>
      </c>
      <c r="C102" s="18">
        <v>0.9</v>
      </c>
      <c r="D102" s="24">
        <f t="shared" si="11"/>
        <v>0.875</v>
      </c>
      <c r="E102" s="26">
        <f t="shared" si="12"/>
        <v>1409.625</v>
      </c>
      <c r="F102" s="27">
        <f t="shared" si="13"/>
        <v>380.375</v>
      </c>
    </row>
    <row r="103" spans="1:6" x14ac:dyDescent="0.25">
      <c r="A103" s="22">
        <v>5</v>
      </c>
      <c r="B103" s="22">
        <v>1790</v>
      </c>
      <c r="C103" s="18">
        <v>0.9</v>
      </c>
      <c r="D103" s="24">
        <f t="shared" si="11"/>
        <v>0.83333333333333337</v>
      </c>
      <c r="E103" s="26">
        <f t="shared" si="12"/>
        <v>1342.5</v>
      </c>
      <c r="F103" s="27">
        <f t="shared" si="13"/>
        <v>447.5</v>
      </c>
    </row>
    <row r="104" spans="1:6" x14ac:dyDescent="0.25">
      <c r="A104" s="22">
        <v>4.5</v>
      </c>
      <c r="B104" s="22">
        <v>1790</v>
      </c>
      <c r="C104" s="18">
        <v>0.9</v>
      </c>
      <c r="D104" s="24">
        <f t="shared" si="11"/>
        <v>0.75</v>
      </c>
      <c r="E104" s="26">
        <f t="shared" si="12"/>
        <v>1208.25</v>
      </c>
      <c r="F104" s="27">
        <f t="shared" si="13"/>
        <v>581.75</v>
      </c>
    </row>
    <row r="105" spans="1:6" x14ac:dyDescent="0.25">
      <c r="A105" s="22">
        <v>4.3</v>
      </c>
      <c r="B105" s="22">
        <v>1790</v>
      </c>
      <c r="C105" s="18">
        <v>0.9</v>
      </c>
      <c r="D105" s="24">
        <f t="shared" si="11"/>
        <v>0.71666666666666667</v>
      </c>
      <c r="E105" s="26">
        <f t="shared" si="12"/>
        <v>1154.55</v>
      </c>
      <c r="F105" s="27">
        <f t="shared" si="13"/>
        <v>635.45000000000005</v>
      </c>
    </row>
    <row r="106" spans="1:6" x14ac:dyDescent="0.25">
      <c r="A106" s="22">
        <v>4.25</v>
      </c>
      <c r="B106" s="22">
        <v>1790</v>
      </c>
      <c r="C106" s="18">
        <v>0.9</v>
      </c>
      <c r="D106" s="24">
        <f t="shared" si="11"/>
        <v>0.70833333333333337</v>
      </c>
      <c r="E106" s="26">
        <f t="shared" si="12"/>
        <v>1141.125</v>
      </c>
      <c r="F106" s="27">
        <f t="shared" si="13"/>
        <v>648.875</v>
      </c>
    </row>
    <row r="107" spans="1:6" x14ac:dyDescent="0.25">
      <c r="A107" s="22">
        <v>4.21</v>
      </c>
      <c r="B107" s="22">
        <v>1790</v>
      </c>
      <c r="C107" s="18">
        <v>0.9</v>
      </c>
      <c r="D107" s="24">
        <f t="shared" si="11"/>
        <v>0.70166666666666666</v>
      </c>
      <c r="E107" s="26">
        <f t="shared" si="12"/>
        <v>1130.385</v>
      </c>
      <c r="F107" s="27">
        <f t="shared" si="13"/>
        <v>659.61500000000001</v>
      </c>
    </row>
    <row r="108" spans="1:6" x14ac:dyDescent="0.25">
      <c r="A108" s="22">
        <v>4.1900000000000004</v>
      </c>
      <c r="B108" s="22">
        <v>1790</v>
      </c>
      <c r="C108" s="18">
        <v>0.9</v>
      </c>
      <c r="D108" s="24">
        <f t="shared" si="11"/>
        <v>0.69833333333333336</v>
      </c>
      <c r="E108" s="26">
        <f t="shared" si="12"/>
        <v>1125.0150000000001</v>
      </c>
      <c r="F108" s="27">
        <f t="shared" si="13"/>
        <v>664.9849999999999</v>
      </c>
    </row>
    <row r="109" spans="1:6" x14ac:dyDescent="0.25">
      <c r="A109" s="22">
        <v>4</v>
      </c>
      <c r="B109" s="22">
        <v>1790</v>
      </c>
      <c r="C109" s="18">
        <v>0.9</v>
      </c>
      <c r="D109" s="24">
        <f t="shared" si="11"/>
        <v>0.66666666666666663</v>
      </c>
      <c r="E109" s="26">
        <f t="shared" si="12"/>
        <v>1074</v>
      </c>
      <c r="F109" s="27">
        <f t="shared" si="13"/>
        <v>716</v>
      </c>
    </row>
    <row r="110" spans="1:6" x14ac:dyDescent="0.25">
      <c r="A110" s="22">
        <v>3.75</v>
      </c>
      <c r="B110" s="22">
        <v>1790</v>
      </c>
      <c r="C110" s="18">
        <v>0.9</v>
      </c>
      <c r="D110" s="24">
        <f t="shared" si="11"/>
        <v>0.625</v>
      </c>
      <c r="E110" s="26">
        <f>B110*C110*D110</f>
        <v>1006.875</v>
      </c>
      <c r="F110" s="27">
        <f>B110-E110</f>
        <v>783.125</v>
      </c>
    </row>
    <row r="111" spans="1:6" x14ac:dyDescent="0.25">
      <c r="A111" s="22">
        <v>3.5</v>
      </c>
      <c r="B111" s="22">
        <v>1790</v>
      </c>
      <c r="C111" s="18">
        <v>0.9</v>
      </c>
      <c r="D111" s="24">
        <f t="shared" si="11"/>
        <v>0.58333333333333337</v>
      </c>
      <c r="E111" s="26">
        <f t="shared" si="12"/>
        <v>939.75000000000011</v>
      </c>
      <c r="F111" s="27">
        <f t="shared" si="13"/>
        <v>850.24999999999989</v>
      </c>
    </row>
    <row r="112" spans="1:6" x14ac:dyDescent="0.25">
      <c r="A112" s="22">
        <v>3.25</v>
      </c>
      <c r="B112" s="22">
        <v>1790</v>
      </c>
      <c r="C112" s="18">
        <v>0.9</v>
      </c>
      <c r="D112" s="24">
        <f t="shared" si="11"/>
        <v>0.54166666666666663</v>
      </c>
      <c r="E112" s="26">
        <f t="shared" si="12"/>
        <v>872.62499999999989</v>
      </c>
      <c r="F112" s="27">
        <f t="shared" si="13"/>
        <v>917.37500000000011</v>
      </c>
    </row>
    <row r="113" spans="1:6" x14ac:dyDescent="0.25">
      <c r="A113" s="22">
        <v>3</v>
      </c>
      <c r="B113" s="22">
        <v>1790</v>
      </c>
      <c r="C113" s="18">
        <v>0.9</v>
      </c>
      <c r="D113" s="24">
        <f t="shared" si="11"/>
        <v>0.5</v>
      </c>
      <c r="E113" s="26">
        <f t="shared" si="12"/>
        <v>805.5</v>
      </c>
      <c r="F113" s="27">
        <f t="shared" si="13"/>
        <v>984.5</v>
      </c>
    </row>
    <row r="114" spans="1:6" x14ac:dyDescent="0.25">
      <c r="A114" s="18"/>
      <c r="B114" s="18"/>
      <c r="C114" s="18"/>
      <c r="D114" s="18"/>
      <c r="E114" s="18"/>
      <c r="F114" s="18"/>
    </row>
    <row r="115" spans="1:6" x14ac:dyDescent="0.25">
      <c r="A115" s="18"/>
      <c r="B115" s="18" t="s">
        <v>16</v>
      </c>
      <c r="C115" s="18"/>
      <c r="D115" s="18"/>
      <c r="E115" s="18"/>
      <c r="F115" s="18"/>
    </row>
    <row r="116" spans="1:6" x14ac:dyDescent="0.25">
      <c r="A116" s="22">
        <v>6</v>
      </c>
      <c r="B116" s="22">
        <v>724</v>
      </c>
      <c r="C116" s="18">
        <v>0.9</v>
      </c>
      <c r="D116" s="24">
        <v>1</v>
      </c>
      <c r="E116" s="26">
        <f t="shared" ref="E116:E123" si="14">B116*C116*D116</f>
        <v>651.6</v>
      </c>
      <c r="F116" s="27">
        <f>B116-E116</f>
        <v>72.399999999999977</v>
      </c>
    </row>
    <row r="117" spans="1:6" x14ac:dyDescent="0.25">
      <c r="A117" s="22">
        <v>5.5</v>
      </c>
      <c r="B117" s="22">
        <v>724</v>
      </c>
      <c r="C117" s="18">
        <v>0.9</v>
      </c>
      <c r="D117" s="24">
        <f t="shared" ref="D117:D129" si="15">A117/$A$82</f>
        <v>0.91666666666666663</v>
      </c>
      <c r="E117" s="26">
        <f t="shared" si="14"/>
        <v>597.29999999999995</v>
      </c>
      <c r="F117" s="27">
        <f t="shared" ref="F117:F129" si="16">B117-E117</f>
        <v>126.70000000000005</v>
      </c>
    </row>
    <row r="118" spans="1:6" x14ac:dyDescent="0.25">
      <c r="A118" s="22">
        <v>5.25</v>
      </c>
      <c r="B118" s="22">
        <v>724</v>
      </c>
      <c r="C118" s="18">
        <v>0.9</v>
      </c>
      <c r="D118" s="24">
        <f t="shared" si="15"/>
        <v>0.875</v>
      </c>
      <c r="E118" s="26">
        <f t="shared" si="14"/>
        <v>570.15</v>
      </c>
      <c r="F118" s="27">
        <f t="shared" si="16"/>
        <v>153.85000000000002</v>
      </c>
    </row>
    <row r="119" spans="1:6" x14ac:dyDescent="0.25">
      <c r="A119" s="22">
        <v>5</v>
      </c>
      <c r="B119" s="22">
        <v>724</v>
      </c>
      <c r="C119" s="18">
        <v>0.9</v>
      </c>
      <c r="D119" s="24">
        <f t="shared" si="15"/>
        <v>0.83333333333333337</v>
      </c>
      <c r="E119" s="26">
        <f t="shared" si="14"/>
        <v>543</v>
      </c>
      <c r="F119" s="27">
        <f t="shared" si="16"/>
        <v>181</v>
      </c>
    </row>
    <row r="120" spans="1:6" x14ac:dyDescent="0.25">
      <c r="A120" s="22">
        <v>4.5</v>
      </c>
      <c r="B120" s="22">
        <v>724</v>
      </c>
      <c r="C120" s="18">
        <v>0.9</v>
      </c>
      <c r="D120" s="24">
        <f t="shared" si="15"/>
        <v>0.75</v>
      </c>
      <c r="E120" s="26">
        <f t="shared" si="14"/>
        <v>488.70000000000005</v>
      </c>
      <c r="F120" s="27">
        <f t="shared" si="16"/>
        <v>235.29999999999995</v>
      </c>
    </row>
    <row r="121" spans="1:6" x14ac:dyDescent="0.25">
      <c r="A121" s="22">
        <v>4.3</v>
      </c>
      <c r="B121" s="22">
        <v>724</v>
      </c>
      <c r="C121" s="18">
        <v>0.9</v>
      </c>
      <c r="D121" s="24">
        <f t="shared" si="15"/>
        <v>0.71666666666666667</v>
      </c>
      <c r="E121" s="26">
        <f t="shared" si="14"/>
        <v>466.98</v>
      </c>
      <c r="F121" s="27">
        <f t="shared" si="16"/>
        <v>257.02</v>
      </c>
    </row>
    <row r="122" spans="1:6" x14ac:dyDescent="0.25">
      <c r="A122" s="22">
        <v>4.25</v>
      </c>
      <c r="B122" s="22">
        <v>724</v>
      </c>
      <c r="C122" s="18">
        <v>0.9</v>
      </c>
      <c r="D122" s="24">
        <f t="shared" si="15"/>
        <v>0.70833333333333337</v>
      </c>
      <c r="E122" s="26">
        <f t="shared" si="14"/>
        <v>461.55000000000007</v>
      </c>
      <c r="F122" s="27">
        <f t="shared" si="16"/>
        <v>262.44999999999993</v>
      </c>
    </row>
    <row r="123" spans="1:6" x14ac:dyDescent="0.25">
      <c r="A123" s="22">
        <v>4.21</v>
      </c>
      <c r="B123" s="22">
        <v>724</v>
      </c>
      <c r="C123" s="18">
        <v>0.9</v>
      </c>
      <c r="D123" s="24">
        <f t="shared" si="15"/>
        <v>0.70166666666666666</v>
      </c>
      <c r="E123" s="26">
        <f t="shared" si="14"/>
        <v>457.20600000000002</v>
      </c>
      <c r="F123" s="27">
        <f t="shared" si="16"/>
        <v>266.79399999999998</v>
      </c>
    </row>
    <row r="124" spans="1:6" x14ac:dyDescent="0.25">
      <c r="A124" s="22">
        <v>4.1900000000000004</v>
      </c>
      <c r="B124" s="22">
        <v>724</v>
      </c>
      <c r="C124" s="18">
        <v>0.9</v>
      </c>
      <c r="D124" s="24">
        <f t="shared" si="15"/>
        <v>0.69833333333333336</v>
      </c>
      <c r="E124" s="26">
        <f t="shared" ref="E124:E129" si="17">B124*C124*D124</f>
        <v>455.03400000000005</v>
      </c>
      <c r="F124" s="27">
        <f t="shared" si="16"/>
        <v>268.96599999999995</v>
      </c>
    </row>
    <row r="125" spans="1:6" x14ac:dyDescent="0.25">
      <c r="A125" s="22">
        <v>4</v>
      </c>
      <c r="B125" s="22">
        <v>724</v>
      </c>
      <c r="C125" s="18">
        <v>0.9</v>
      </c>
      <c r="D125" s="24">
        <f t="shared" si="15"/>
        <v>0.66666666666666663</v>
      </c>
      <c r="E125" s="26">
        <f t="shared" si="17"/>
        <v>434.4</v>
      </c>
      <c r="F125" s="27">
        <f t="shared" si="16"/>
        <v>289.60000000000002</v>
      </c>
    </row>
    <row r="126" spans="1:6" x14ac:dyDescent="0.25">
      <c r="A126" s="22">
        <v>3.75</v>
      </c>
      <c r="B126" s="22">
        <v>724</v>
      </c>
      <c r="C126" s="18">
        <v>0.9</v>
      </c>
      <c r="D126" s="24">
        <f t="shared" si="15"/>
        <v>0.625</v>
      </c>
      <c r="E126" s="26">
        <f t="shared" si="17"/>
        <v>407.25</v>
      </c>
      <c r="F126" s="27">
        <f t="shared" si="16"/>
        <v>316.75</v>
      </c>
    </row>
    <row r="127" spans="1:6" x14ac:dyDescent="0.25">
      <c r="A127" s="22">
        <v>3.5</v>
      </c>
      <c r="B127" s="22">
        <v>724</v>
      </c>
      <c r="C127" s="18">
        <v>0.9</v>
      </c>
      <c r="D127" s="24">
        <f t="shared" si="15"/>
        <v>0.58333333333333337</v>
      </c>
      <c r="E127" s="26">
        <f t="shared" si="17"/>
        <v>380.1</v>
      </c>
      <c r="F127" s="27">
        <f t="shared" si="16"/>
        <v>343.9</v>
      </c>
    </row>
    <row r="128" spans="1:6" x14ac:dyDescent="0.25">
      <c r="A128" s="22">
        <v>3.25</v>
      </c>
      <c r="B128" s="22">
        <v>724</v>
      </c>
      <c r="C128" s="18">
        <v>0.9</v>
      </c>
      <c r="D128" s="24">
        <f t="shared" si="15"/>
        <v>0.54166666666666663</v>
      </c>
      <c r="E128" s="26">
        <f t="shared" si="17"/>
        <v>352.95</v>
      </c>
      <c r="F128" s="27">
        <f t="shared" si="16"/>
        <v>371.05</v>
      </c>
    </row>
    <row r="129" spans="1:10" x14ac:dyDescent="0.25">
      <c r="A129" s="22">
        <v>3</v>
      </c>
      <c r="B129" s="22">
        <v>724</v>
      </c>
      <c r="C129" s="18">
        <v>0.9</v>
      </c>
      <c r="D129" s="24">
        <f t="shared" si="15"/>
        <v>0.5</v>
      </c>
      <c r="E129" s="26">
        <f t="shared" si="17"/>
        <v>325.8</v>
      </c>
      <c r="F129" s="27">
        <f t="shared" si="16"/>
        <v>398.2</v>
      </c>
    </row>
    <row r="132" spans="1:10" x14ac:dyDescent="0.25">
      <c r="A132" s="32" t="s">
        <v>22</v>
      </c>
      <c r="B132" s="33"/>
      <c r="C132" s="34"/>
      <c r="D132" s="33"/>
      <c r="E132" s="34"/>
      <c r="F132" s="35"/>
      <c r="G132" s="36"/>
      <c r="H132" s="37" t="s">
        <v>19</v>
      </c>
      <c r="I132" s="34"/>
      <c r="J132" s="38"/>
    </row>
    <row r="133" spans="1:10" x14ac:dyDescent="0.25">
      <c r="A133" s="38"/>
      <c r="B133" s="38"/>
      <c r="C133" s="38"/>
      <c r="D133" s="38"/>
      <c r="E133" s="38"/>
      <c r="F133" s="38"/>
      <c r="G133" s="36"/>
      <c r="H133" s="39">
        <f>1790*1.25</f>
        <v>2237.5</v>
      </c>
      <c r="I133" s="40" t="s">
        <v>20</v>
      </c>
      <c r="J133" s="38"/>
    </row>
    <row r="134" spans="1:10" x14ac:dyDescent="0.25">
      <c r="A134" s="32" t="s">
        <v>26</v>
      </c>
      <c r="B134" s="32" t="s">
        <v>27</v>
      </c>
      <c r="C134" s="32" t="s">
        <v>23</v>
      </c>
      <c r="D134" s="32" t="s">
        <v>25</v>
      </c>
      <c r="E134" s="32" t="s">
        <v>23</v>
      </c>
      <c r="F134" s="41" t="s">
        <v>24</v>
      </c>
      <c r="G134" s="36"/>
      <c r="H134" s="39">
        <f>724*1.25</f>
        <v>905</v>
      </c>
      <c r="I134" s="40" t="s">
        <v>21</v>
      </c>
      <c r="J134" s="38"/>
    </row>
    <row r="135" spans="1:10" x14ac:dyDescent="0.25">
      <c r="A135" s="42">
        <v>6</v>
      </c>
      <c r="B135" s="42">
        <v>2237.5</v>
      </c>
      <c r="C135" s="38">
        <v>0.9</v>
      </c>
      <c r="D135" s="43">
        <f t="shared" ref="D135:D148" si="18">A135/$A$135</f>
        <v>1</v>
      </c>
      <c r="E135" s="44">
        <f>B135*C135*D135</f>
        <v>2013.75</v>
      </c>
      <c r="F135" s="45">
        <f>B135-E135</f>
        <v>223.75</v>
      </c>
      <c r="G135" s="46"/>
      <c r="H135" s="36"/>
      <c r="I135" s="38"/>
      <c r="J135" s="38"/>
    </row>
    <row r="136" spans="1:10" x14ac:dyDescent="0.25">
      <c r="A136" s="42">
        <v>5.5</v>
      </c>
      <c r="B136" s="42">
        <v>2237.5</v>
      </c>
      <c r="C136" s="38">
        <v>0.9</v>
      </c>
      <c r="D136" s="43">
        <f t="shared" si="18"/>
        <v>0.91666666666666663</v>
      </c>
      <c r="E136" s="44">
        <f t="shared" ref="E136:E148" si="19">B136*C136*D136</f>
        <v>1845.9375</v>
      </c>
      <c r="F136" s="45">
        <f t="shared" ref="F136:F148" si="20">B136-E136</f>
        <v>391.5625</v>
      </c>
      <c r="G136" s="36"/>
      <c r="H136" s="36"/>
      <c r="I136" s="38"/>
      <c r="J136" s="38"/>
    </row>
    <row r="137" spans="1:10" x14ac:dyDescent="0.25">
      <c r="A137" s="42">
        <v>5.25</v>
      </c>
      <c r="B137" s="42">
        <v>2237.5</v>
      </c>
      <c r="C137" s="38">
        <v>0.9</v>
      </c>
      <c r="D137" s="43">
        <f t="shared" si="18"/>
        <v>0.875</v>
      </c>
      <c r="E137" s="44">
        <f t="shared" si="19"/>
        <v>1762.03125</v>
      </c>
      <c r="F137" s="45">
        <f t="shared" si="20"/>
        <v>475.46875</v>
      </c>
      <c r="G137" s="36"/>
      <c r="H137" s="36"/>
      <c r="I137" s="38"/>
      <c r="J137" s="38"/>
    </row>
    <row r="138" spans="1:10" x14ac:dyDescent="0.25">
      <c r="A138" s="42">
        <v>5</v>
      </c>
      <c r="B138" s="42">
        <v>2237.5</v>
      </c>
      <c r="C138" s="38">
        <v>0.9</v>
      </c>
      <c r="D138" s="43">
        <f t="shared" si="18"/>
        <v>0.83333333333333337</v>
      </c>
      <c r="E138" s="44">
        <f t="shared" si="19"/>
        <v>1678.125</v>
      </c>
      <c r="F138" s="45">
        <f t="shared" si="20"/>
        <v>559.375</v>
      </c>
      <c r="G138" s="36"/>
      <c r="H138" s="36"/>
      <c r="I138" s="38"/>
      <c r="J138" s="38"/>
    </row>
    <row r="139" spans="1:10" x14ac:dyDescent="0.25">
      <c r="A139" s="42">
        <v>4.5</v>
      </c>
      <c r="B139" s="42">
        <v>2237.5</v>
      </c>
      <c r="C139" s="38">
        <v>0.9</v>
      </c>
      <c r="D139" s="43">
        <f t="shared" si="18"/>
        <v>0.75</v>
      </c>
      <c r="E139" s="44">
        <f t="shared" si="19"/>
        <v>1510.3125</v>
      </c>
      <c r="F139" s="45">
        <f t="shared" si="20"/>
        <v>727.1875</v>
      </c>
      <c r="G139" s="36"/>
      <c r="H139" s="36"/>
      <c r="I139" s="38"/>
      <c r="J139" s="38"/>
    </row>
    <row r="140" spans="1:10" x14ac:dyDescent="0.25">
      <c r="A140" s="42">
        <v>4.3</v>
      </c>
      <c r="B140" s="42">
        <v>2237.5</v>
      </c>
      <c r="C140" s="38">
        <v>0.9</v>
      </c>
      <c r="D140" s="43">
        <f>A140/$A$135</f>
        <v>0.71666666666666667</v>
      </c>
      <c r="E140" s="44">
        <f t="shared" si="19"/>
        <v>1443.1875</v>
      </c>
      <c r="F140" s="45">
        <f t="shared" si="20"/>
        <v>794.3125</v>
      </c>
      <c r="G140" s="36"/>
      <c r="H140" s="36"/>
      <c r="I140" s="38"/>
      <c r="J140" s="38"/>
    </row>
    <row r="141" spans="1:10" x14ac:dyDescent="0.25">
      <c r="A141" s="42">
        <v>4.25</v>
      </c>
      <c r="B141" s="42">
        <v>2237.5</v>
      </c>
      <c r="C141" s="38">
        <v>0.9</v>
      </c>
      <c r="D141" s="43">
        <f t="shared" si="18"/>
        <v>0.70833333333333337</v>
      </c>
      <c r="E141" s="44">
        <f t="shared" si="19"/>
        <v>1426.40625</v>
      </c>
      <c r="F141" s="45">
        <f t="shared" si="20"/>
        <v>811.09375</v>
      </c>
      <c r="G141" s="36"/>
      <c r="H141" s="36"/>
      <c r="I141" s="38"/>
      <c r="J141" s="38"/>
    </row>
    <row r="142" spans="1:10" x14ac:dyDescent="0.25">
      <c r="A142" s="42">
        <v>4.21</v>
      </c>
      <c r="B142" s="42">
        <v>2237.5</v>
      </c>
      <c r="C142" s="38">
        <v>0.9</v>
      </c>
      <c r="D142" s="43">
        <f t="shared" si="18"/>
        <v>0.70166666666666666</v>
      </c>
      <c r="E142" s="44">
        <f t="shared" si="19"/>
        <v>1412.98125</v>
      </c>
      <c r="F142" s="45">
        <f t="shared" si="20"/>
        <v>824.51874999999995</v>
      </c>
      <c r="G142" s="36"/>
      <c r="H142" s="36"/>
      <c r="I142" s="38"/>
      <c r="J142" s="38"/>
    </row>
    <row r="143" spans="1:10" x14ac:dyDescent="0.25">
      <c r="A143" s="42">
        <v>4.1900000000000004</v>
      </c>
      <c r="B143" s="42">
        <v>2237.5</v>
      </c>
      <c r="C143" s="38">
        <v>0.9</v>
      </c>
      <c r="D143" s="43">
        <f t="shared" si="18"/>
        <v>0.69833333333333336</v>
      </c>
      <c r="E143" s="44">
        <f t="shared" si="19"/>
        <v>1406.26875</v>
      </c>
      <c r="F143" s="45">
        <f t="shared" si="20"/>
        <v>831.23125000000005</v>
      </c>
      <c r="G143" s="36"/>
      <c r="H143" s="36"/>
      <c r="I143" s="38"/>
      <c r="J143" s="38"/>
    </row>
    <row r="144" spans="1:10" x14ac:dyDescent="0.25">
      <c r="A144" s="42">
        <v>4</v>
      </c>
      <c r="B144" s="42">
        <v>2237.5</v>
      </c>
      <c r="C144" s="38">
        <v>0.9</v>
      </c>
      <c r="D144" s="43">
        <f t="shared" si="18"/>
        <v>0.66666666666666663</v>
      </c>
      <c r="E144" s="44">
        <f t="shared" si="19"/>
        <v>1342.5</v>
      </c>
      <c r="F144" s="45">
        <f t="shared" si="20"/>
        <v>895</v>
      </c>
      <c r="G144" s="36"/>
      <c r="H144" s="36"/>
      <c r="I144" s="38"/>
      <c r="J144" s="38"/>
    </row>
    <row r="145" spans="1:10" x14ac:dyDescent="0.25">
      <c r="A145" s="42">
        <v>3.75</v>
      </c>
      <c r="B145" s="42">
        <v>2237.5</v>
      </c>
      <c r="C145" s="38">
        <v>0.9</v>
      </c>
      <c r="D145" s="43">
        <f t="shared" si="18"/>
        <v>0.625</v>
      </c>
      <c r="E145" s="44">
        <f t="shared" si="19"/>
        <v>1258.59375</v>
      </c>
      <c r="F145" s="45">
        <f t="shared" si="20"/>
        <v>978.90625</v>
      </c>
      <c r="G145" s="36"/>
      <c r="H145" s="36"/>
      <c r="I145" s="38"/>
      <c r="J145" s="38"/>
    </row>
    <row r="146" spans="1:10" x14ac:dyDescent="0.25">
      <c r="A146" s="42">
        <v>3.5</v>
      </c>
      <c r="B146" s="42">
        <v>2237.5</v>
      </c>
      <c r="C146" s="38">
        <v>0.9</v>
      </c>
      <c r="D146" s="43">
        <f t="shared" si="18"/>
        <v>0.58333333333333337</v>
      </c>
      <c r="E146" s="44">
        <f t="shared" si="19"/>
        <v>1174.6875</v>
      </c>
      <c r="F146" s="45">
        <f t="shared" si="20"/>
        <v>1062.8125</v>
      </c>
      <c r="G146" s="36"/>
      <c r="H146" s="36"/>
      <c r="I146" s="38"/>
      <c r="J146" s="38"/>
    </row>
    <row r="147" spans="1:10" x14ac:dyDescent="0.25">
      <c r="A147" s="42">
        <v>3.25</v>
      </c>
      <c r="B147" s="42">
        <v>2237.5</v>
      </c>
      <c r="C147" s="38">
        <v>0.9</v>
      </c>
      <c r="D147" s="43">
        <f t="shared" si="18"/>
        <v>0.54166666666666663</v>
      </c>
      <c r="E147" s="44">
        <f t="shared" si="19"/>
        <v>1090.78125</v>
      </c>
      <c r="F147" s="45">
        <f t="shared" si="20"/>
        <v>1146.71875</v>
      </c>
      <c r="G147" s="36"/>
      <c r="H147" s="36"/>
      <c r="I147" s="38"/>
      <c r="J147" s="38"/>
    </row>
    <row r="148" spans="1:10" x14ac:dyDescent="0.25">
      <c r="A148" s="42">
        <v>3</v>
      </c>
      <c r="B148" s="42">
        <v>2237.5</v>
      </c>
      <c r="C148" s="38">
        <v>0.9</v>
      </c>
      <c r="D148" s="43">
        <f t="shared" si="18"/>
        <v>0.5</v>
      </c>
      <c r="E148" s="44">
        <f t="shared" si="19"/>
        <v>1006.875</v>
      </c>
      <c r="F148" s="45">
        <f t="shared" si="20"/>
        <v>1230.625</v>
      </c>
      <c r="G148" s="36"/>
      <c r="H148" s="36"/>
      <c r="I148" s="38"/>
      <c r="J148" s="38"/>
    </row>
    <row r="149" spans="1:10" x14ac:dyDescent="0.25">
      <c r="A149" s="38"/>
      <c r="B149" s="38"/>
      <c r="C149" s="38"/>
      <c r="D149" s="38"/>
      <c r="E149" s="38"/>
      <c r="F149" s="38"/>
      <c r="G149" s="36"/>
      <c r="H149" s="36"/>
      <c r="I149" s="38"/>
      <c r="J149" s="38"/>
    </row>
    <row r="150" spans="1:10" x14ac:dyDescent="0.25">
      <c r="A150" s="32" t="s">
        <v>26</v>
      </c>
      <c r="B150" s="32" t="s">
        <v>27</v>
      </c>
      <c r="C150" s="32" t="s">
        <v>23</v>
      </c>
      <c r="D150" s="32" t="s">
        <v>25</v>
      </c>
      <c r="E150" s="32" t="s">
        <v>23</v>
      </c>
      <c r="F150" s="41" t="s">
        <v>24</v>
      </c>
      <c r="G150" s="36"/>
      <c r="H150" s="36"/>
      <c r="I150" s="38"/>
      <c r="J150" s="38"/>
    </row>
    <row r="151" spans="1:10" x14ac:dyDescent="0.25">
      <c r="A151" s="42">
        <v>6</v>
      </c>
      <c r="B151" s="42">
        <v>905</v>
      </c>
      <c r="C151" s="38">
        <v>0.9</v>
      </c>
      <c r="D151" s="43">
        <v>1</v>
      </c>
      <c r="E151" s="44">
        <f t="shared" ref="E151:E158" si="21">B151*C151*D151</f>
        <v>814.5</v>
      </c>
      <c r="F151" s="45">
        <f>B151-E151</f>
        <v>90.5</v>
      </c>
      <c r="G151" s="36"/>
      <c r="H151" s="36"/>
      <c r="I151" s="38"/>
      <c r="J151" s="38"/>
    </row>
    <row r="152" spans="1:10" x14ac:dyDescent="0.25">
      <c r="A152" s="42">
        <v>5.5</v>
      </c>
      <c r="B152" s="42">
        <v>905</v>
      </c>
      <c r="C152" s="38">
        <v>0.9</v>
      </c>
      <c r="D152" s="43">
        <f>A152/$A$151</f>
        <v>0.91666666666666663</v>
      </c>
      <c r="E152" s="44">
        <f t="shared" si="21"/>
        <v>746.625</v>
      </c>
      <c r="F152" s="45">
        <f t="shared" ref="F152:F164" si="22">B152-E152</f>
        <v>158.375</v>
      </c>
      <c r="G152" s="36"/>
      <c r="H152" s="36"/>
      <c r="I152" s="38"/>
      <c r="J152" s="38"/>
    </row>
    <row r="153" spans="1:10" x14ac:dyDescent="0.25">
      <c r="A153" s="42">
        <v>5.25</v>
      </c>
      <c r="B153" s="42">
        <v>905</v>
      </c>
      <c r="C153" s="38">
        <v>0.9</v>
      </c>
      <c r="D153" s="43">
        <f t="shared" ref="D153:D164" si="23">A153/$A$151</f>
        <v>0.875</v>
      </c>
      <c r="E153" s="44">
        <f t="shared" si="21"/>
        <v>712.6875</v>
      </c>
      <c r="F153" s="45">
        <f t="shared" si="22"/>
        <v>192.3125</v>
      </c>
      <c r="G153" s="36"/>
      <c r="H153" s="36"/>
      <c r="I153" s="38"/>
      <c r="J153" s="38"/>
    </row>
    <row r="154" spans="1:10" x14ac:dyDescent="0.25">
      <c r="A154" s="42">
        <v>5</v>
      </c>
      <c r="B154" s="42">
        <v>905</v>
      </c>
      <c r="C154" s="38">
        <v>0.9</v>
      </c>
      <c r="D154" s="43">
        <f t="shared" si="23"/>
        <v>0.83333333333333337</v>
      </c>
      <c r="E154" s="44">
        <f t="shared" si="21"/>
        <v>678.75</v>
      </c>
      <c r="F154" s="45">
        <f t="shared" si="22"/>
        <v>226.25</v>
      </c>
      <c r="G154" s="36"/>
      <c r="H154" s="36"/>
      <c r="I154" s="38"/>
      <c r="J154" s="38"/>
    </row>
    <row r="155" spans="1:10" x14ac:dyDescent="0.25">
      <c r="A155" s="42">
        <v>4.5</v>
      </c>
      <c r="B155" s="42">
        <v>905</v>
      </c>
      <c r="C155" s="38">
        <v>0.9</v>
      </c>
      <c r="D155" s="43">
        <f t="shared" si="23"/>
        <v>0.75</v>
      </c>
      <c r="E155" s="44">
        <f t="shared" si="21"/>
        <v>610.875</v>
      </c>
      <c r="F155" s="45">
        <f t="shared" si="22"/>
        <v>294.125</v>
      </c>
      <c r="G155" s="36"/>
      <c r="H155" s="36"/>
      <c r="I155" s="38"/>
      <c r="J155" s="38"/>
    </row>
    <row r="156" spans="1:10" x14ac:dyDescent="0.25">
      <c r="A156" s="42">
        <v>4.3</v>
      </c>
      <c r="B156" s="42">
        <v>905</v>
      </c>
      <c r="C156" s="38">
        <v>0.9</v>
      </c>
      <c r="D156" s="43">
        <f t="shared" si="23"/>
        <v>0.71666666666666667</v>
      </c>
      <c r="E156" s="44">
        <f t="shared" si="21"/>
        <v>583.72500000000002</v>
      </c>
      <c r="F156" s="45">
        <f t="shared" si="22"/>
        <v>321.27499999999998</v>
      </c>
      <c r="G156" s="36"/>
      <c r="H156" s="36"/>
      <c r="I156" s="38"/>
      <c r="J156" s="38"/>
    </row>
    <row r="157" spans="1:10" x14ac:dyDescent="0.25">
      <c r="A157" s="42">
        <v>4.25</v>
      </c>
      <c r="B157" s="42">
        <v>905</v>
      </c>
      <c r="C157" s="38">
        <v>0.9</v>
      </c>
      <c r="D157" s="43">
        <f t="shared" si="23"/>
        <v>0.70833333333333337</v>
      </c>
      <c r="E157" s="44">
        <f t="shared" si="21"/>
        <v>576.9375</v>
      </c>
      <c r="F157" s="45">
        <f t="shared" si="22"/>
        <v>328.0625</v>
      </c>
      <c r="G157" s="36"/>
      <c r="H157" s="36"/>
      <c r="I157" s="38"/>
      <c r="J157" s="38"/>
    </row>
    <row r="158" spans="1:10" x14ac:dyDescent="0.25">
      <c r="A158" s="42">
        <v>4.21</v>
      </c>
      <c r="B158" s="42">
        <v>905</v>
      </c>
      <c r="C158" s="38">
        <v>0.9</v>
      </c>
      <c r="D158" s="43">
        <f t="shared" si="23"/>
        <v>0.70166666666666666</v>
      </c>
      <c r="E158" s="44">
        <f t="shared" si="21"/>
        <v>571.50750000000005</v>
      </c>
      <c r="F158" s="45">
        <f t="shared" si="22"/>
        <v>333.49249999999995</v>
      </c>
      <c r="G158" s="36"/>
      <c r="H158" s="36"/>
      <c r="I158" s="38"/>
      <c r="J158" s="38"/>
    </row>
    <row r="159" spans="1:10" x14ac:dyDescent="0.25">
      <c r="A159" s="42">
        <v>4.1900000000000004</v>
      </c>
      <c r="B159" s="42">
        <v>905</v>
      </c>
      <c r="C159" s="38">
        <v>0.9</v>
      </c>
      <c r="D159" s="43">
        <f t="shared" si="23"/>
        <v>0.69833333333333336</v>
      </c>
      <c r="E159" s="44">
        <f t="shared" ref="E159:E164" si="24">B159*C159*D159</f>
        <v>568.79250000000002</v>
      </c>
      <c r="F159" s="45">
        <f t="shared" si="22"/>
        <v>336.20749999999998</v>
      </c>
      <c r="G159" s="36"/>
      <c r="H159" s="36"/>
      <c r="I159" s="38"/>
      <c r="J159" s="38"/>
    </row>
    <row r="160" spans="1:10" x14ac:dyDescent="0.25">
      <c r="A160" s="42">
        <v>4</v>
      </c>
      <c r="B160" s="42">
        <v>905</v>
      </c>
      <c r="C160" s="38">
        <v>0.9</v>
      </c>
      <c r="D160" s="43">
        <f t="shared" si="23"/>
        <v>0.66666666666666663</v>
      </c>
      <c r="E160" s="44">
        <f t="shared" si="24"/>
        <v>543</v>
      </c>
      <c r="F160" s="45">
        <f t="shared" si="22"/>
        <v>362</v>
      </c>
      <c r="G160" s="36"/>
      <c r="H160" s="36"/>
      <c r="I160" s="38"/>
      <c r="J160" s="38"/>
    </row>
    <row r="161" spans="1:10" x14ac:dyDescent="0.25">
      <c r="A161" s="42">
        <v>3.75</v>
      </c>
      <c r="B161" s="42">
        <v>905</v>
      </c>
      <c r="C161" s="38">
        <v>0.9</v>
      </c>
      <c r="D161" s="43">
        <f t="shared" si="23"/>
        <v>0.625</v>
      </c>
      <c r="E161" s="44">
        <f t="shared" si="24"/>
        <v>509.0625</v>
      </c>
      <c r="F161" s="45">
        <f t="shared" si="22"/>
        <v>395.9375</v>
      </c>
      <c r="G161" s="36"/>
      <c r="H161" s="36"/>
      <c r="I161" s="38"/>
      <c r="J161" s="38"/>
    </row>
    <row r="162" spans="1:10" x14ac:dyDescent="0.25">
      <c r="A162" s="42">
        <v>3.5</v>
      </c>
      <c r="B162" s="42">
        <v>905</v>
      </c>
      <c r="C162" s="38">
        <v>0.9</v>
      </c>
      <c r="D162" s="43">
        <f t="shared" si="23"/>
        <v>0.58333333333333337</v>
      </c>
      <c r="E162" s="44">
        <f t="shared" si="24"/>
        <v>475.12500000000006</v>
      </c>
      <c r="F162" s="45">
        <f t="shared" si="22"/>
        <v>429.87499999999994</v>
      </c>
      <c r="G162" s="36"/>
      <c r="H162" s="36"/>
      <c r="I162" s="38"/>
      <c r="J162" s="38"/>
    </row>
    <row r="163" spans="1:10" x14ac:dyDescent="0.25">
      <c r="A163" s="42">
        <v>3.25</v>
      </c>
      <c r="B163" s="42">
        <v>905</v>
      </c>
      <c r="C163" s="38">
        <v>0.9</v>
      </c>
      <c r="D163" s="43">
        <f t="shared" si="23"/>
        <v>0.54166666666666663</v>
      </c>
      <c r="E163" s="44">
        <f t="shared" si="24"/>
        <v>441.18749999999994</v>
      </c>
      <c r="F163" s="45">
        <f t="shared" si="22"/>
        <v>463.81250000000006</v>
      </c>
      <c r="G163" s="36"/>
      <c r="H163" s="36"/>
      <c r="I163" s="38"/>
      <c r="J163" s="38"/>
    </row>
    <row r="164" spans="1:10" x14ac:dyDescent="0.25">
      <c r="A164" s="42">
        <v>3</v>
      </c>
      <c r="B164" s="42">
        <v>905</v>
      </c>
      <c r="C164" s="38">
        <v>0.9</v>
      </c>
      <c r="D164" s="43">
        <f t="shared" si="23"/>
        <v>0.5</v>
      </c>
      <c r="E164" s="44">
        <f t="shared" si="24"/>
        <v>407.25</v>
      </c>
      <c r="F164" s="45">
        <f t="shared" si="22"/>
        <v>497.75</v>
      </c>
      <c r="G164" s="36"/>
      <c r="H164" s="36"/>
      <c r="I164" s="38"/>
      <c r="J164" s="3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7"/>
  <sheetViews>
    <sheetView topLeftCell="A4" workbookViewId="0">
      <selection activeCell="A4" sqref="A1:XFD1048576"/>
    </sheetView>
  </sheetViews>
  <sheetFormatPr defaultRowHeight="15" x14ac:dyDescent="0.25"/>
  <cols>
    <col min="1" max="1" width="12.21875" style="58" customWidth="1"/>
    <col min="2" max="3" width="8.88671875" style="58"/>
    <col min="4" max="4" width="15.5546875" style="58" bestFit="1" customWidth="1"/>
    <col min="5" max="6" width="8.88671875" style="58"/>
    <col min="7" max="7" width="3.109375" style="58" customWidth="1"/>
    <col min="8" max="8" width="10.33203125" style="58" bestFit="1" customWidth="1"/>
    <col min="9" max="13" width="8.88671875" style="58"/>
    <col min="14" max="14" width="15.5546875" style="58" bestFit="1" customWidth="1"/>
    <col min="15" max="16384" width="8.88671875" style="58"/>
  </cols>
  <sheetData>
    <row r="1" spans="1:16" ht="15.75" x14ac:dyDescent="0.25">
      <c r="A1" s="32" t="s">
        <v>31</v>
      </c>
      <c r="B1" s="52"/>
      <c r="C1" s="53"/>
      <c r="D1" s="52"/>
      <c r="E1" s="53"/>
      <c r="F1" s="54"/>
      <c r="G1" s="36"/>
      <c r="H1" s="37" t="s">
        <v>19</v>
      </c>
      <c r="I1" s="53"/>
      <c r="K1" s="32" t="s">
        <v>31</v>
      </c>
      <c r="L1" s="52"/>
      <c r="M1" s="53"/>
      <c r="N1" s="52"/>
      <c r="O1" s="53"/>
      <c r="P1" s="54"/>
    </row>
    <row r="2" spans="1:16" ht="15.75" x14ac:dyDescent="0.25">
      <c r="A2" s="47"/>
      <c r="B2" s="55"/>
      <c r="C2" s="56"/>
      <c r="D2" s="55"/>
      <c r="E2" s="56"/>
      <c r="F2" s="57"/>
      <c r="G2" s="36"/>
      <c r="H2" s="48"/>
      <c r="I2" s="56"/>
    </row>
    <row r="3" spans="1:16" ht="15.75" x14ac:dyDescent="0.25">
      <c r="A3" s="47" t="s">
        <v>30</v>
      </c>
      <c r="B3" s="55"/>
      <c r="C3" s="56"/>
      <c r="D3" s="55"/>
      <c r="E3" s="56"/>
      <c r="F3" s="57"/>
      <c r="G3" s="36"/>
      <c r="H3" s="48"/>
      <c r="I3" s="56"/>
      <c r="K3" s="49" t="s">
        <v>29</v>
      </c>
    </row>
    <row r="4" spans="1:16" ht="15.75" x14ac:dyDescent="0.25">
      <c r="A4" s="49" t="s">
        <v>28</v>
      </c>
      <c r="G4" s="36"/>
      <c r="H4" s="39"/>
      <c r="K4" s="49" t="s">
        <v>28</v>
      </c>
    </row>
    <row r="5" spans="1:16" ht="15.75" x14ac:dyDescent="0.25">
      <c r="A5" s="32" t="s">
        <v>26</v>
      </c>
      <c r="B5" s="32" t="s">
        <v>27</v>
      </c>
      <c r="C5" s="32" t="s">
        <v>23</v>
      </c>
      <c r="D5" s="32" t="s">
        <v>25</v>
      </c>
      <c r="E5" s="32" t="s">
        <v>23</v>
      </c>
      <c r="F5" s="41" t="s">
        <v>24</v>
      </c>
      <c r="G5" s="36"/>
      <c r="H5" s="39"/>
      <c r="K5" s="32" t="s">
        <v>26</v>
      </c>
      <c r="L5" s="32" t="s">
        <v>27</v>
      </c>
      <c r="M5" s="32" t="s">
        <v>23</v>
      </c>
      <c r="N5" s="32" t="s">
        <v>25</v>
      </c>
      <c r="O5" s="32" t="s">
        <v>23</v>
      </c>
      <c r="P5" s="41" t="s">
        <v>24</v>
      </c>
    </row>
    <row r="6" spans="1:16" ht="15.75" x14ac:dyDescent="0.25">
      <c r="A6" s="59">
        <v>6</v>
      </c>
      <c r="B6" s="60">
        <v>2237.5</v>
      </c>
      <c r="C6" s="61">
        <v>0.9</v>
      </c>
      <c r="D6" s="62">
        <f>A6/$A$6</f>
        <v>1</v>
      </c>
      <c r="E6" s="63">
        <v>1790</v>
      </c>
      <c r="F6" s="64">
        <f>B6-E6</f>
        <v>447.5</v>
      </c>
      <c r="G6" s="46"/>
      <c r="H6" s="36"/>
      <c r="K6" s="59">
        <v>6</v>
      </c>
      <c r="L6" s="60">
        <v>2685</v>
      </c>
      <c r="M6" s="61">
        <v>0.9</v>
      </c>
      <c r="N6" s="62">
        <f>K6/$A$6</f>
        <v>1</v>
      </c>
      <c r="O6" s="63">
        <v>2148</v>
      </c>
      <c r="P6" s="64">
        <f>L6-O6</f>
        <v>537</v>
      </c>
    </row>
    <row r="7" spans="1:16" ht="15.75" x14ac:dyDescent="0.25">
      <c r="A7" s="59">
        <v>5.5</v>
      </c>
      <c r="B7" s="60">
        <v>2237.5</v>
      </c>
      <c r="C7" s="61">
        <v>0.9</v>
      </c>
      <c r="D7" s="62">
        <f t="shared" ref="D7:D19" si="0">A7/$A$6</f>
        <v>0.91666666666666663</v>
      </c>
      <c r="E7" s="63">
        <f>$E$6*D7</f>
        <v>1640.8333333333333</v>
      </c>
      <c r="F7" s="64">
        <f t="shared" ref="F7:F19" si="1">B7-E7</f>
        <v>596.66666666666674</v>
      </c>
      <c r="G7" s="36"/>
      <c r="H7" s="36"/>
      <c r="K7" s="59">
        <v>5.5</v>
      </c>
      <c r="L7" s="60">
        <v>2685</v>
      </c>
      <c r="M7" s="61">
        <v>0.9</v>
      </c>
      <c r="N7" s="62">
        <f t="shared" ref="N7:N19" si="2">K7/$A$6</f>
        <v>0.91666666666666663</v>
      </c>
      <c r="O7" s="63">
        <f>$O$6*N7</f>
        <v>1969</v>
      </c>
      <c r="P7" s="64">
        <f t="shared" ref="P7:P19" si="3">L7-O7</f>
        <v>716</v>
      </c>
    </row>
    <row r="8" spans="1:16" ht="15.75" x14ac:dyDescent="0.25">
      <c r="A8" s="59">
        <v>5.25</v>
      </c>
      <c r="B8" s="60">
        <v>2237.5</v>
      </c>
      <c r="C8" s="61">
        <v>0.9</v>
      </c>
      <c r="D8" s="62">
        <f t="shared" si="0"/>
        <v>0.875</v>
      </c>
      <c r="E8" s="63">
        <f t="shared" ref="E8:E19" si="4">$E$6*D8</f>
        <v>1566.25</v>
      </c>
      <c r="F8" s="64">
        <f t="shared" si="1"/>
        <v>671.25</v>
      </c>
      <c r="G8" s="36"/>
      <c r="H8" s="36"/>
      <c r="K8" s="59">
        <v>5.25</v>
      </c>
      <c r="L8" s="60">
        <v>2685</v>
      </c>
      <c r="M8" s="61">
        <v>0.9</v>
      </c>
      <c r="N8" s="62">
        <f t="shared" si="2"/>
        <v>0.875</v>
      </c>
      <c r="O8" s="63">
        <f t="shared" ref="O8:O19" si="5">$O$6*N8</f>
        <v>1879.5</v>
      </c>
      <c r="P8" s="64">
        <f t="shared" si="3"/>
        <v>805.5</v>
      </c>
    </row>
    <row r="9" spans="1:16" ht="15.75" x14ac:dyDescent="0.25">
      <c r="A9" s="59">
        <v>5</v>
      </c>
      <c r="B9" s="60">
        <v>2237.5</v>
      </c>
      <c r="C9" s="61">
        <v>0.9</v>
      </c>
      <c r="D9" s="62">
        <f t="shared" si="0"/>
        <v>0.83333333333333337</v>
      </c>
      <c r="E9" s="63">
        <f t="shared" si="4"/>
        <v>1491.6666666666667</v>
      </c>
      <c r="F9" s="64">
        <f t="shared" si="1"/>
        <v>745.83333333333326</v>
      </c>
      <c r="G9" s="36"/>
      <c r="H9" s="36"/>
      <c r="K9" s="59">
        <v>5</v>
      </c>
      <c r="L9" s="60">
        <v>2685</v>
      </c>
      <c r="M9" s="61">
        <v>0.9</v>
      </c>
      <c r="N9" s="62">
        <f t="shared" si="2"/>
        <v>0.83333333333333337</v>
      </c>
      <c r="O9" s="63">
        <f t="shared" si="5"/>
        <v>1790</v>
      </c>
      <c r="P9" s="64">
        <f t="shared" si="3"/>
        <v>895</v>
      </c>
    </row>
    <row r="10" spans="1:16" ht="15.75" x14ac:dyDescent="0.25">
      <c r="A10" s="59">
        <v>4.5</v>
      </c>
      <c r="B10" s="60">
        <v>2237.5</v>
      </c>
      <c r="C10" s="61">
        <v>0.9</v>
      </c>
      <c r="D10" s="62">
        <f t="shared" si="0"/>
        <v>0.75</v>
      </c>
      <c r="E10" s="63">
        <f t="shared" si="4"/>
        <v>1342.5</v>
      </c>
      <c r="F10" s="64">
        <f t="shared" si="1"/>
        <v>895</v>
      </c>
      <c r="G10" s="36"/>
      <c r="H10" s="51"/>
      <c r="K10" s="59">
        <v>4.5</v>
      </c>
      <c r="L10" s="60">
        <v>2685</v>
      </c>
      <c r="M10" s="61">
        <v>0.9</v>
      </c>
      <c r="N10" s="62">
        <f t="shared" si="2"/>
        <v>0.75</v>
      </c>
      <c r="O10" s="63">
        <f t="shared" si="5"/>
        <v>1611</v>
      </c>
      <c r="P10" s="64">
        <f t="shared" si="3"/>
        <v>1074</v>
      </c>
    </row>
    <row r="11" spans="1:16" ht="15.75" x14ac:dyDescent="0.25">
      <c r="A11" s="59">
        <v>4.3</v>
      </c>
      <c r="B11" s="60">
        <v>2237.5</v>
      </c>
      <c r="C11" s="61">
        <v>0.9</v>
      </c>
      <c r="D11" s="62">
        <f t="shared" si="0"/>
        <v>0.71666666666666667</v>
      </c>
      <c r="E11" s="63">
        <f t="shared" si="4"/>
        <v>1282.8333333333333</v>
      </c>
      <c r="F11" s="64">
        <f t="shared" si="1"/>
        <v>954.66666666666674</v>
      </c>
      <c r="G11" s="36"/>
      <c r="H11" s="36"/>
      <c r="K11" s="59">
        <v>4.3</v>
      </c>
      <c r="L11" s="60">
        <v>2685</v>
      </c>
      <c r="M11" s="61">
        <v>0.9</v>
      </c>
      <c r="N11" s="62">
        <f t="shared" si="2"/>
        <v>0.71666666666666667</v>
      </c>
      <c r="O11" s="63">
        <f t="shared" si="5"/>
        <v>1539.4</v>
      </c>
      <c r="P11" s="64">
        <f t="shared" si="3"/>
        <v>1145.5999999999999</v>
      </c>
    </row>
    <row r="12" spans="1:16" ht="15.75" x14ac:dyDescent="0.25">
      <c r="A12" s="59">
        <v>4.25</v>
      </c>
      <c r="B12" s="60">
        <v>2237.5</v>
      </c>
      <c r="C12" s="61">
        <v>0.9</v>
      </c>
      <c r="D12" s="62">
        <f t="shared" si="0"/>
        <v>0.70833333333333337</v>
      </c>
      <c r="E12" s="63">
        <f t="shared" si="4"/>
        <v>1267.9166666666667</v>
      </c>
      <c r="F12" s="64">
        <f t="shared" si="1"/>
        <v>969.58333333333326</v>
      </c>
      <c r="G12" s="36"/>
      <c r="H12" s="36"/>
      <c r="K12" s="59">
        <v>4.25</v>
      </c>
      <c r="L12" s="60">
        <v>2685</v>
      </c>
      <c r="M12" s="61">
        <v>0.9</v>
      </c>
      <c r="N12" s="62">
        <f t="shared" si="2"/>
        <v>0.70833333333333337</v>
      </c>
      <c r="O12" s="63">
        <f t="shared" si="5"/>
        <v>1521.5</v>
      </c>
      <c r="P12" s="64">
        <f t="shared" si="3"/>
        <v>1163.5</v>
      </c>
    </row>
    <row r="13" spans="1:16" ht="15.75" x14ac:dyDescent="0.25">
      <c r="A13" s="59">
        <v>4.21</v>
      </c>
      <c r="B13" s="60">
        <v>2237.5</v>
      </c>
      <c r="C13" s="61">
        <v>0.9</v>
      </c>
      <c r="D13" s="62">
        <f t="shared" si="0"/>
        <v>0.70166666666666666</v>
      </c>
      <c r="E13" s="63">
        <f t="shared" si="4"/>
        <v>1255.9833333333333</v>
      </c>
      <c r="F13" s="64">
        <f t="shared" si="1"/>
        <v>981.51666666666665</v>
      </c>
      <c r="G13" s="36"/>
      <c r="H13" s="36"/>
      <c r="K13" s="59">
        <v>4.21</v>
      </c>
      <c r="L13" s="60">
        <v>2685</v>
      </c>
      <c r="M13" s="61">
        <v>0.9</v>
      </c>
      <c r="N13" s="62">
        <f t="shared" si="2"/>
        <v>0.70166666666666666</v>
      </c>
      <c r="O13" s="63">
        <f t="shared" si="5"/>
        <v>1507.18</v>
      </c>
      <c r="P13" s="64">
        <f t="shared" si="3"/>
        <v>1177.82</v>
      </c>
    </row>
    <row r="14" spans="1:16" ht="15.75" x14ac:dyDescent="0.25">
      <c r="A14" s="59">
        <v>4.1900000000000004</v>
      </c>
      <c r="B14" s="60">
        <v>2237.5</v>
      </c>
      <c r="C14" s="61">
        <v>0.9</v>
      </c>
      <c r="D14" s="62">
        <f t="shared" si="0"/>
        <v>0.69833333333333336</v>
      </c>
      <c r="E14" s="63">
        <f t="shared" si="4"/>
        <v>1250.0166666666667</v>
      </c>
      <c r="F14" s="64">
        <f t="shared" si="1"/>
        <v>987.48333333333335</v>
      </c>
      <c r="G14" s="36"/>
      <c r="H14" s="36"/>
      <c r="K14" s="59">
        <v>4.1900000000000004</v>
      </c>
      <c r="L14" s="60">
        <v>2685</v>
      </c>
      <c r="M14" s="61">
        <v>0.9</v>
      </c>
      <c r="N14" s="62">
        <f t="shared" si="2"/>
        <v>0.69833333333333336</v>
      </c>
      <c r="O14" s="63">
        <f t="shared" si="5"/>
        <v>1500.02</v>
      </c>
      <c r="P14" s="64">
        <f t="shared" si="3"/>
        <v>1184.98</v>
      </c>
    </row>
    <row r="15" spans="1:16" ht="15.75" x14ac:dyDescent="0.25">
      <c r="A15" s="59">
        <v>4</v>
      </c>
      <c r="B15" s="60">
        <v>2237.5</v>
      </c>
      <c r="C15" s="61">
        <v>0.9</v>
      </c>
      <c r="D15" s="62">
        <f t="shared" si="0"/>
        <v>0.66666666666666663</v>
      </c>
      <c r="E15" s="63">
        <f t="shared" si="4"/>
        <v>1193.3333333333333</v>
      </c>
      <c r="F15" s="64">
        <f t="shared" si="1"/>
        <v>1044.1666666666667</v>
      </c>
      <c r="G15" s="36"/>
      <c r="H15" s="36"/>
      <c r="K15" s="59">
        <v>4</v>
      </c>
      <c r="L15" s="60">
        <v>2685</v>
      </c>
      <c r="M15" s="61">
        <v>0.9</v>
      </c>
      <c r="N15" s="62">
        <f t="shared" si="2"/>
        <v>0.66666666666666663</v>
      </c>
      <c r="O15" s="63">
        <f t="shared" si="5"/>
        <v>1432</v>
      </c>
      <c r="P15" s="64">
        <f t="shared" si="3"/>
        <v>1253</v>
      </c>
    </row>
    <row r="16" spans="1:16" ht="15.75" x14ac:dyDescent="0.25">
      <c r="A16" s="59">
        <v>3.75</v>
      </c>
      <c r="B16" s="60">
        <v>2237.5</v>
      </c>
      <c r="C16" s="61">
        <v>0.9</v>
      </c>
      <c r="D16" s="62">
        <f t="shared" si="0"/>
        <v>0.625</v>
      </c>
      <c r="E16" s="63">
        <f t="shared" si="4"/>
        <v>1118.75</v>
      </c>
      <c r="F16" s="64">
        <f t="shared" si="1"/>
        <v>1118.75</v>
      </c>
      <c r="G16" s="36"/>
      <c r="H16" s="36"/>
      <c r="K16" s="59">
        <v>3.75</v>
      </c>
      <c r="L16" s="60">
        <v>2685</v>
      </c>
      <c r="M16" s="61">
        <v>0.9</v>
      </c>
      <c r="N16" s="62">
        <f t="shared" si="2"/>
        <v>0.625</v>
      </c>
      <c r="O16" s="63">
        <f t="shared" si="5"/>
        <v>1342.5</v>
      </c>
      <c r="P16" s="64">
        <f t="shared" si="3"/>
        <v>1342.5</v>
      </c>
    </row>
    <row r="17" spans="1:16" ht="15.75" x14ac:dyDescent="0.25">
      <c r="A17" s="59">
        <v>3.5</v>
      </c>
      <c r="B17" s="60">
        <v>2237.5</v>
      </c>
      <c r="C17" s="61">
        <v>0.9</v>
      </c>
      <c r="D17" s="62">
        <f t="shared" si="0"/>
        <v>0.58333333333333337</v>
      </c>
      <c r="E17" s="63">
        <f t="shared" si="4"/>
        <v>1044.1666666666667</v>
      </c>
      <c r="F17" s="64">
        <f t="shared" si="1"/>
        <v>1193.3333333333333</v>
      </c>
      <c r="G17" s="36"/>
      <c r="H17" s="36"/>
      <c r="K17" s="59">
        <v>3.5</v>
      </c>
      <c r="L17" s="60">
        <v>2685</v>
      </c>
      <c r="M17" s="61">
        <v>0.9</v>
      </c>
      <c r="N17" s="62">
        <f t="shared" si="2"/>
        <v>0.58333333333333337</v>
      </c>
      <c r="O17" s="63">
        <f t="shared" si="5"/>
        <v>1253</v>
      </c>
      <c r="P17" s="64">
        <f t="shared" si="3"/>
        <v>1432</v>
      </c>
    </row>
    <row r="18" spans="1:16" ht="15.75" x14ac:dyDescent="0.25">
      <c r="A18" s="59">
        <v>3.25</v>
      </c>
      <c r="B18" s="60">
        <v>2237.5</v>
      </c>
      <c r="C18" s="61">
        <v>0.9</v>
      </c>
      <c r="D18" s="62">
        <f t="shared" si="0"/>
        <v>0.54166666666666663</v>
      </c>
      <c r="E18" s="63">
        <f t="shared" si="4"/>
        <v>969.58333333333326</v>
      </c>
      <c r="F18" s="64">
        <f t="shared" si="1"/>
        <v>1267.9166666666667</v>
      </c>
      <c r="G18" s="36"/>
      <c r="H18" s="36"/>
      <c r="K18" s="59">
        <v>3.25</v>
      </c>
      <c r="L18" s="60">
        <v>2685</v>
      </c>
      <c r="M18" s="61">
        <v>0.9</v>
      </c>
      <c r="N18" s="62">
        <f t="shared" si="2"/>
        <v>0.54166666666666663</v>
      </c>
      <c r="O18" s="63">
        <f t="shared" si="5"/>
        <v>1163.5</v>
      </c>
      <c r="P18" s="64">
        <f t="shared" si="3"/>
        <v>1521.5</v>
      </c>
    </row>
    <row r="19" spans="1:16" ht="15.75" x14ac:dyDescent="0.25">
      <c r="A19" s="59">
        <v>3</v>
      </c>
      <c r="B19" s="60">
        <v>2237.5</v>
      </c>
      <c r="C19" s="61">
        <v>0.9</v>
      </c>
      <c r="D19" s="62">
        <f t="shared" si="0"/>
        <v>0.5</v>
      </c>
      <c r="E19" s="63">
        <f t="shared" si="4"/>
        <v>895</v>
      </c>
      <c r="F19" s="64">
        <f t="shared" si="1"/>
        <v>1342.5</v>
      </c>
      <c r="G19" s="36"/>
      <c r="H19" s="36"/>
      <c r="K19" s="59">
        <v>3</v>
      </c>
      <c r="L19" s="60">
        <v>2685</v>
      </c>
      <c r="M19" s="61">
        <v>0.9</v>
      </c>
      <c r="N19" s="62">
        <f t="shared" si="2"/>
        <v>0.5</v>
      </c>
      <c r="O19" s="63">
        <f t="shared" si="5"/>
        <v>1074</v>
      </c>
      <c r="P19" s="64">
        <f t="shared" si="3"/>
        <v>1611</v>
      </c>
    </row>
    <row r="20" spans="1:16" ht="15.75" x14ac:dyDescent="0.25">
      <c r="A20" s="59"/>
      <c r="B20" s="60"/>
      <c r="C20" s="61"/>
      <c r="D20" s="62"/>
      <c r="E20" s="63"/>
      <c r="F20" s="64"/>
      <c r="G20" s="36"/>
      <c r="H20" s="36"/>
    </row>
    <row r="21" spans="1:16" ht="15.75" x14ac:dyDescent="0.25">
      <c r="A21" s="49" t="s">
        <v>7</v>
      </c>
      <c r="G21" s="36"/>
      <c r="H21" s="36"/>
      <c r="K21" s="49" t="s">
        <v>7</v>
      </c>
    </row>
    <row r="22" spans="1:16" ht="15.75" x14ac:dyDescent="0.25">
      <c r="A22" s="32" t="s">
        <v>26</v>
      </c>
      <c r="B22" s="32" t="s">
        <v>27</v>
      </c>
      <c r="C22" s="32" t="s">
        <v>23</v>
      </c>
      <c r="D22" s="32" t="s">
        <v>25</v>
      </c>
      <c r="E22" s="32" t="s">
        <v>23</v>
      </c>
      <c r="F22" s="41" t="s">
        <v>24</v>
      </c>
      <c r="G22" s="36"/>
      <c r="H22" s="36"/>
      <c r="K22" s="32" t="s">
        <v>26</v>
      </c>
      <c r="L22" s="32" t="s">
        <v>27</v>
      </c>
      <c r="M22" s="32" t="s">
        <v>23</v>
      </c>
      <c r="N22" s="32" t="s">
        <v>25</v>
      </c>
      <c r="O22" s="32" t="s">
        <v>23</v>
      </c>
      <c r="P22" s="41" t="s">
        <v>24</v>
      </c>
    </row>
    <row r="23" spans="1:16" ht="15.75" x14ac:dyDescent="0.25">
      <c r="A23" s="59">
        <v>6</v>
      </c>
      <c r="B23" s="60">
        <v>905</v>
      </c>
      <c r="C23" s="61">
        <v>0.9</v>
      </c>
      <c r="D23" s="62">
        <f>A23/$A$23</f>
        <v>1</v>
      </c>
      <c r="E23" s="63">
        <v>724</v>
      </c>
      <c r="F23" s="64">
        <f>B23-E23</f>
        <v>181</v>
      </c>
      <c r="G23" s="36"/>
      <c r="H23" s="50"/>
      <c r="K23" s="59">
        <v>6</v>
      </c>
      <c r="L23" s="60">
        <v>1086</v>
      </c>
      <c r="M23" s="61">
        <v>0.9</v>
      </c>
      <c r="N23" s="62">
        <f>K23/$A$23</f>
        <v>1</v>
      </c>
      <c r="O23" s="63">
        <v>868.8</v>
      </c>
      <c r="P23" s="64">
        <f>L23-O23</f>
        <v>217.20000000000005</v>
      </c>
    </row>
    <row r="24" spans="1:16" ht="15.75" x14ac:dyDescent="0.25">
      <c r="A24" s="59">
        <v>5.75</v>
      </c>
      <c r="B24" s="60">
        <v>905</v>
      </c>
      <c r="C24" s="61">
        <v>0.9</v>
      </c>
      <c r="D24" s="62">
        <f>A24/$A$23</f>
        <v>0.95833333333333337</v>
      </c>
      <c r="E24" s="63">
        <f>$E$23*D24</f>
        <v>693.83333333333337</v>
      </c>
      <c r="F24" s="64">
        <f>B24-E24</f>
        <v>211.16666666666663</v>
      </c>
      <c r="G24" s="36"/>
      <c r="H24" s="36"/>
      <c r="K24" s="59">
        <v>5.5</v>
      </c>
      <c r="L24" s="60">
        <v>1086</v>
      </c>
      <c r="M24" s="61">
        <v>0.9</v>
      </c>
      <c r="N24" s="62">
        <f t="shared" ref="N24:N36" si="6">K24/$A$23</f>
        <v>0.91666666666666663</v>
      </c>
      <c r="O24" s="63">
        <f>$O$23*N24</f>
        <v>796.4</v>
      </c>
      <c r="P24" s="64">
        <f t="shared" ref="P24:P36" si="7">L24-O24</f>
        <v>289.60000000000002</v>
      </c>
    </row>
    <row r="25" spans="1:16" ht="15.75" x14ac:dyDescent="0.25">
      <c r="A25" s="59">
        <v>5.5</v>
      </c>
      <c r="B25" s="60">
        <v>905</v>
      </c>
      <c r="C25" s="61">
        <v>0.9</v>
      </c>
      <c r="D25" s="62">
        <f t="shared" ref="D25:D37" si="8">A25/$A$23</f>
        <v>0.91666666666666663</v>
      </c>
      <c r="E25" s="63">
        <f>$E$23*D25</f>
        <v>663.66666666666663</v>
      </c>
      <c r="F25" s="64">
        <f t="shared" ref="F25:F37" si="9">B25-E25</f>
        <v>241.33333333333337</v>
      </c>
      <c r="G25" s="36"/>
      <c r="H25" s="36"/>
      <c r="K25" s="59">
        <v>5.25</v>
      </c>
      <c r="L25" s="60">
        <v>1086</v>
      </c>
      <c r="M25" s="61">
        <v>0.9</v>
      </c>
      <c r="N25" s="62">
        <f t="shared" si="6"/>
        <v>0.875</v>
      </c>
      <c r="O25" s="63">
        <f t="shared" ref="O25:O36" si="10">$O$23*N25</f>
        <v>760.19999999999993</v>
      </c>
      <c r="P25" s="64">
        <f t="shared" si="7"/>
        <v>325.80000000000007</v>
      </c>
    </row>
    <row r="26" spans="1:16" ht="15.75" x14ac:dyDescent="0.25">
      <c r="A26" s="59">
        <v>5.25</v>
      </c>
      <c r="B26" s="60">
        <v>905</v>
      </c>
      <c r="C26" s="61">
        <v>0.9</v>
      </c>
      <c r="D26" s="62">
        <f t="shared" si="8"/>
        <v>0.875</v>
      </c>
      <c r="E26" s="63">
        <f>$E$23*D26</f>
        <v>633.5</v>
      </c>
      <c r="F26" s="64">
        <f t="shared" si="9"/>
        <v>271.5</v>
      </c>
      <c r="G26" s="36"/>
      <c r="H26" s="36"/>
      <c r="K26" s="59">
        <v>5</v>
      </c>
      <c r="L26" s="60">
        <v>1086</v>
      </c>
      <c r="M26" s="61">
        <v>0.9</v>
      </c>
      <c r="N26" s="62">
        <f t="shared" si="6"/>
        <v>0.83333333333333337</v>
      </c>
      <c r="O26" s="63">
        <f t="shared" si="10"/>
        <v>724</v>
      </c>
      <c r="P26" s="64">
        <f t="shared" si="7"/>
        <v>362</v>
      </c>
    </row>
    <row r="27" spans="1:16" ht="15.75" x14ac:dyDescent="0.25">
      <c r="A27" s="59">
        <v>5</v>
      </c>
      <c r="B27" s="60">
        <v>905</v>
      </c>
      <c r="C27" s="61">
        <v>0.9</v>
      </c>
      <c r="D27" s="62">
        <f t="shared" si="8"/>
        <v>0.83333333333333337</v>
      </c>
      <c r="E27" s="63">
        <f t="shared" ref="E27:E37" si="11">$E$23*D27</f>
        <v>603.33333333333337</v>
      </c>
      <c r="F27" s="64">
        <f t="shared" si="9"/>
        <v>301.66666666666663</v>
      </c>
      <c r="G27" s="36"/>
      <c r="H27" s="36"/>
      <c r="K27" s="59">
        <v>4.5</v>
      </c>
      <c r="L27" s="60">
        <v>1086</v>
      </c>
      <c r="M27" s="61">
        <v>0.9</v>
      </c>
      <c r="N27" s="62">
        <f t="shared" si="6"/>
        <v>0.75</v>
      </c>
      <c r="O27" s="63">
        <f t="shared" si="10"/>
        <v>651.59999999999991</v>
      </c>
      <c r="P27" s="64">
        <f t="shared" si="7"/>
        <v>434.40000000000009</v>
      </c>
    </row>
    <row r="28" spans="1:16" ht="15.75" x14ac:dyDescent="0.25">
      <c r="A28" s="59">
        <v>4.5</v>
      </c>
      <c r="B28" s="60">
        <v>905</v>
      </c>
      <c r="C28" s="61">
        <v>0.9</v>
      </c>
      <c r="D28" s="62">
        <f t="shared" si="8"/>
        <v>0.75</v>
      </c>
      <c r="E28" s="63">
        <f t="shared" si="11"/>
        <v>543</v>
      </c>
      <c r="F28" s="64">
        <f t="shared" si="9"/>
        <v>362</v>
      </c>
      <c r="G28" s="36"/>
      <c r="H28" s="36"/>
      <c r="K28" s="59">
        <v>4.3</v>
      </c>
      <c r="L28" s="60">
        <v>1086</v>
      </c>
      <c r="M28" s="61">
        <v>0.9</v>
      </c>
      <c r="N28" s="62">
        <f t="shared" si="6"/>
        <v>0.71666666666666667</v>
      </c>
      <c r="O28" s="63">
        <f t="shared" si="10"/>
        <v>622.64</v>
      </c>
      <c r="P28" s="64">
        <f t="shared" si="7"/>
        <v>463.36</v>
      </c>
    </row>
    <row r="29" spans="1:16" ht="15.75" x14ac:dyDescent="0.25">
      <c r="A29" s="59">
        <v>4.3</v>
      </c>
      <c r="B29" s="60">
        <v>905</v>
      </c>
      <c r="C29" s="61">
        <v>0.9</v>
      </c>
      <c r="D29" s="62">
        <f t="shared" si="8"/>
        <v>0.71666666666666667</v>
      </c>
      <c r="E29" s="63">
        <f t="shared" si="11"/>
        <v>518.86666666666667</v>
      </c>
      <c r="F29" s="64">
        <f t="shared" si="9"/>
        <v>386.13333333333333</v>
      </c>
      <c r="G29" s="36"/>
      <c r="H29" s="36"/>
      <c r="K29" s="59">
        <v>4.25</v>
      </c>
      <c r="L29" s="60">
        <v>1086</v>
      </c>
      <c r="M29" s="61">
        <v>0.9</v>
      </c>
      <c r="N29" s="62">
        <f t="shared" si="6"/>
        <v>0.70833333333333337</v>
      </c>
      <c r="O29" s="63">
        <f t="shared" si="10"/>
        <v>615.4</v>
      </c>
      <c r="P29" s="64">
        <f t="shared" si="7"/>
        <v>470.6</v>
      </c>
    </row>
    <row r="30" spans="1:16" ht="15.75" x14ac:dyDescent="0.25">
      <c r="A30" s="59">
        <v>4.25</v>
      </c>
      <c r="B30" s="60">
        <v>905</v>
      </c>
      <c r="C30" s="61">
        <v>0.9</v>
      </c>
      <c r="D30" s="62">
        <f t="shared" si="8"/>
        <v>0.70833333333333337</v>
      </c>
      <c r="E30" s="63">
        <f t="shared" si="11"/>
        <v>512.83333333333337</v>
      </c>
      <c r="F30" s="64">
        <f t="shared" si="9"/>
        <v>392.16666666666663</v>
      </c>
      <c r="G30" s="36"/>
      <c r="H30" s="36"/>
      <c r="K30" s="59">
        <v>4.21</v>
      </c>
      <c r="L30" s="60">
        <v>1086</v>
      </c>
      <c r="M30" s="61">
        <v>0.9</v>
      </c>
      <c r="N30" s="62">
        <f t="shared" si="6"/>
        <v>0.70166666666666666</v>
      </c>
      <c r="O30" s="63">
        <f t="shared" si="10"/>
        <v>609.60799999999995</v>
      </c>
      <c r="P30" s="64">
        <f t="shared" si="7"/>
        <v>476.39200000000005</v>
      </c>
    </row>
    <row r="31" spans="1:16" ht="15.75" x14ac:dyDescent="0.25">
      <c r="A31" s="59">
        <v>4.21</v>
      </c>
      <c r="B31" s="60">
        <v>905</v>
      </c>
      <c r="C31" s="61">
        <v>0.9</v>
      </c>
      <c r="D31" s="62">
        <f t="shared" si="8"/>
        <v>0.70166666666666666</v>
      </c>
      <c r="E31" s="63">
        <f t="shared" si="11"/>
        <v>508.00666666666666</v>
      </c>
      <c r="F31" s="64">
        <f t="shared" si="9"/>
        <v>396.99333333333334</v>
      </c>
      <c r="G31" s="36"/>
      <c r="H31" s="36"/>
      <c r="K31" s="59">
        <v>4.1900000000000004</v>
      </c>
      <c r="L31" s="60">
        <v>1086</v>
      </c>
      <c r="M31" s="61">
        <v>0.9</v>
      </c>
      <c r="N31" s="62">
        <f t="shared" si="6"/>
        <v>0.69833333333333336</v>
      </c>
      <c r="O31" s="63">
        <f t="shared" si="10"/>
        <v>606.71199999999999</v>
      </c>
      <c r="P31" s="64">
        <f t="shared" si="7"/>
        <v>479.28800000000001</v>
      </c>
    </row>
    <row r="32" spans="1:16" ht="15.75" x14ac:dyDescent="0.25">
      <c r="A32" s="59">
        <v>4.1900000000000004</v>
      </c>
      <c r="B32" s="60">
        <v>905</v>
      </c>
      <c r="C32" s="61">
        <v>0.9</v>
      </c>
      <c r="D32" s="62">
        <f t="shared" si="8"/>
        <v>0.69833333333333336</v>
      </c>
      <c r="E32" s="63">
        <f t="shared" si="11"/>
        <v>505.59333333333336</v>
      </c>
      <c r="F32" s="64">
        <f t="shared" si="9"/>
        <v>399.40666666666664</v>
      </c>
      <c r="G32" s="36"/>
      <c r="H32" s="36"/>
      <c r="K32" s="59">
        <v>4</v>
      </c>
      <c r="L32" s="60">
        <v>1086</v>
      </c>
      <c r="M32" s="61">
        <v>0.9</v>
      </c>
      <c r="N32" s="62">
        <f t="shared" si="6"/>
        <v>0.66666666666666663</v>
      </c>
      <c r="O32" s="63">
        <f t="shared" si="10"/>
        <v>579.19999999999993</v>
      </c>
      <c r="P32" s="64">
        <f t="shared" si="7"/>
        <v>506.80000000000007</v>
      </c>
    </row>
    <row r="33" spans="1:16" ht="15.75" x14ac:dyDescent="0.25">
      <c r="A33" s="59">
        <v>4</v>
      </c>
      <c r="B33" s="60">
        <v>905</v>
      </c>
      <c r="C33" s="61">
        <v>0.9</v>
      </c>
      <c r="D33" s="62">
        <f t="shared" si="8"/>
        <v>0.66666666666666663</v>
      </c>
      <c r="E33" s="63">
        <f t="shared" si="11"/>
        <v>482.66666666666663</v>
      </c>
      <c r="F33" s="64">
        <f t="shared" si="9"/>
        <v>422.33333333333337</v>
      </c>
      <c r="G33" s="36"/>
      <c r="H33" s="36"/>
      <c r="K33" s="59">
        <v>3.75</v>
      </c>
      <c r="L33" s="60">
        <v>1086</v>
      </c>
      <c r="M33" s="61">
        <v>0.9</v>
      </c>
      <c r="N33" s="62">
        <f t="shared" si="6"/>
        <v>0.625</v>
      </c>
      <c r="O33" s="63">
        <f t="shared" si="10"/>
        <v>543</v>
      </c>
      <c r="P33" s="64">
        <f t="shared" si="7"/>
        <v>543</v>
      </c>
    </row>
    <row r="34" spans="1:16" ht="15.75" x14ac:dyDescent="0.25">
      <c r="A34" s="59">
        <v>3.75</v>
      </c>
      <c r="B34" s="60">
        <v>905</v>
      </c>
      <c r="C34" s="61">
        <v>0.9</v>
      </c>
      <c r="D34" s="62">
        <f t="shared" si="8"/>
        <v>0.625</v>
      </c>
      <c r="E34" s="63">
        <f t="shared" si="11"/>
        <v>452.5</v>
      </c>
      <c r="F34" s="64">
        <f t="shared" si="9"/>
        <v>452.5</v>
      </c>
      <c r="G34" s="36"/>
      <c r="H34" s="36"/>
      <c r="K34" s="59">
        <v>3.5</v>
      </c>
      <c r="L34" s="60">
        <v>1086</v>
      </c>
      <c r="M34" s="61">
        <v>0.9</v>
      </c>
      <c r="N34" s="62">
        <f t="shared" si="6"/>
        <v>0.58333333333333337</v>
      </c>
      <c r="O34" s="63">
        <f t="shared" si="10"/>
        <v>506.8</v>
      </c>
      <c r="P34" s="64">
        <f t="shared" si="7"/>
        <v>579.20000000000005</v>
      </c>
    </row>
    <row r="35" spans="1:16" ht="15.75" x14ac:dyDescent="0.25">
      <c r="A35" s="59">
        <v>3.5</v>
      </c>
      <c r="B35" s="60">
        <v>905</v>
      </c>
      <c r="C35" s="61">
        <v>0.9</v>
      </c>
      <c r="D35" s="62">
        <f t="shared" si="8"/>
        <v>0.58333333333333337</v>
      </c>
      <c r="E35" s="63">
        <f t="shared" si="11"/>
        <v>422.33333333333337</v>
      </c>
      <c r="F35" s="64">
        <f t="shared" si="9"/>
        <v>482.66666666666663</v>
      </c>
      <c r="G35" s="36"/>
      <c r="H35" s="36"/>
      <c r="K35" s="59">
        <v>3.25</v>
      </c>
      <c r="L35" s="60">
        <v>1086</v>
      </c>
      <c r="M35" s="61">
        <v>0.9</v>
      </c>
      <c r="N35" s="62">
        <f t="shared" si="6"/>
        <v>0.54166666666666663</v>
      </c>
      <c r="O35" s="63">
        <f t="shared" si="10"/>
        <v>470.59999999999997</v>
      </c>
      <c r="P35" s="64">
        <f t="shared" si="7"/>
        <v>615.40000000000009</v>
      </c>
    </row>
    <row r="36" spans="1:16" ht="15.75" x14ac:dyDescent="0.25">
      <c r="A36" s="59">
        <v>3.25</v>
      </c>
      <c r="B36" s="60">
        <v>905</v>
      </c>
      <c r="C36" s="61">
        <v>0.9</v>
      </c>
      <c r="D36" s="62">
        <f t="shared" si="8"/>
        <v>0.54166666666666663</v>
      </c>
      <c r="E36" s="63">
        <f t="shared" si="11"/>
        <v>392.16666666666663</v>
      </c>
      <c r="F36" s="64">
        <f t="shared" si="9"/>
        <v>512.83333333333337</v>
      </c>
      <c r="G36" s="36"/>
      <c r="H36" s="36"/>
      <c r="K36" s="59">
        <v>3</v>
      </c>
      <c r="L36" s="60">
        <v>1086</v>
      </c>
      <c r="M36" s="61">
        <v>0.9</v>
      </c>
      <c r="N36" s="62">
        <f t="shared" si="6"/>
        <v>0.5</v>
      </c>
      <c r="O36" s="63">
        <f t="shared" si="10"/>
        <v>434.4</v>
      </c>
      <c r="P36" s="64">
        <f t="shared" si="7"/>
        <v>651.6</v>
      </c>
    </row>
    <row r="37" spans="1:16" x14ac:dyDescent="0.25">
      <c r="A37" s="59">
        <v>3</v>
      </c>
      <c r="B37" s="60">
        <v>905</v>
      </c>
      <c r="C37" s="61">
        <v>0.9</v>
      </c>
      <c r="D37" s="62">
        <f t="shared" si="8"/>
        <v>0.5</v>
      </c>
      <c r="E37" s="63">
        <f t="shared" si="11"/>
        <v>362</v>
      </c>
      <c r="F37" s="64">
        <f t="shared" si="9"/>
        <v>543</v>
      </c>
    </row>
  </sheetData>
  <pageMargins left="0.7" right="0.7" top="0.75" bottom="0.75" header="0.3" footer="0.3"/>
  <pageSetup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1"/>
  <sheetViews>
    <sheetView topLeftCell="A4" workbookViewId="0">
      <selection activeCell="G14" sqref="G14"/>
    </sheetView>
  </sheetViews>
  <sheetFormatPr defaultRowHeight="15" x14ac:dyDescent="0.25"/>
  <cols>
    <col min="1" max="1" width="12.21875" style="58" customWidth="1"/>
    <col min="2" max="2" width="12.21875" style="58" hidden="1" customWidth="1"/>
    <col min="3" max="3" width="8.6640625" style="58" bestFit="1" customWidth="1"/>
    <col min="4" max="4" width="9" style="58" bestFit="1" customWidth="1"/>
    <col min="5" max="5" width="15.5546875" style="58" bestFit="1" customWidth="1"/>
    <col min="6" max="7" width="8.88671875" style="58"/>
    <col min="8" max="8" width="8.109375" style="58" bestFit="1" customWidth="1"/>
    <col min="9" max="9" width="6.5546875" style="58" hidden="1" customWidth="1"/>
    <col min="10" max="10" width="6.5546875" style="58" customWidth="1"/>
    <col min="11" max="11" width="12.21875" style="58" customWidth="1"/>
    <col min="12" max="12" width="8.6640625" style="58" bestFit="1" customWidth="1"/>
    <col min="13" max="13" width="9" style="58" bestFit="1" customWidth="1"/>
    <col min="14" max="14" width="15.5546875" style="58" bestFit="1" customWidth="1"/>
    <col min="15" max="16384" width="8.88671875" style="58"/>
  </cols>
  <sheetData>
    <row r="1" spans="1:17" ht="15.75" x14ac:dyDescent="0.25">
      <c r="A1" s="32" t="s">
        <v>32</v>
      </c>
      <c r="B1" s="32"/>
      <c r="C1" s="52"/>
      <c r="D1" s="53"/>
      <c r="E1" s="53"/>
      <c r="F1" s="69"/>
      <c r="G1" s="54"/>
      <c r="H1" s="37"/>
      <c r="K1" s="32" t="s">
        <v>32</v>
      </c>
      <c r="L1" s="52"/>
      <c r="M1" s="53"/>
      <c r="N1" s="52"/>
      <c r="O1" s="69"/>
      <c r="P1" s="54"/>
      <c r="Q1" s="53"/>
    </row>
    <row r="2" spans="1:17" ht="15.75" x14ac:dyDescent="0.25">
      <c r="A2" s="47"/>
      <c r="B2" s="47"/>
      <c r="C2" s="55"/>
      <c r="D2" s="56"/>
      <c r="E2" s="55"/>
      <c r="F2" s="56"/>
      <c r="G2" s="57"/>
      <c r="H2" s="36"/>
    </row>
    <row r="3" spans="1:17" ht="15.75" x14ac:dyDescent="0.25">
      <c r="A3" s="71" t="s">
        <v>30</v>
      </c>
      <c r="B3" s="71"/>
      <c r="C3" s="55"/>
      <c r="D3" s="56"/>
      <c r="E3" s="55"/>
      <c r="F3" s="56"/>
      <c r="G3" s="57"/>
      <c r="H3" s="36"/>
      <c r="K3" s="70" t="s">
        <v>29</v>
      </c>
    </row>
    <row r="4" spans="1:17" ht="15.75" x14ac:dyDescent="0.25">
      <c r="A4" s="49" t="s">
        <v>28</v>
      </c>
      <c r="B4" s="49" t="s">
        <v>34</v>
      </c>
      <c r="F4" s="68"/>
      <c r="G4" s="68"/>
      <c r="H4" s="36"/>
      <c r="K4" s="49" t="s">
        <v>28</v>
      </c>
      <c r="O4" s="68"/>
      <c r="P4" s="68"/>
    </row>
    <row r="5" spans="1:17" x14ac:dyDescent="0.25">
      <c r="A5" s="32" t="s">
        <v>26</v>
      </c>
      <c r="B5" s="32">
        <v>8</v>
      </c>
      <c r="C5" s="32" t="s">
        <v>27</v>
      </c>
      <c r="D5" s="32" t="s">
        <v>23</v>
      </c>
      <c r="E5" s="32" t="s">
        <v>25</v>
      </c>
      <c r="F5" s="32" t="s">
        <v>23</v>
      </c>
      <c r="G5" s="41" t="s">
        <v>24</v>
      </c>
      <c r="H5" s="41" t="s">
        <v>33</v>
      </c>
      <c r="K5" s="32" t="s">
        <v>26</v>
      </c>
      <c r="L5" s="32" t="s">
        <v>27</v>
      </c>
      <c r="M5" s="32" t="s">
        <v>23</v>
      </c>
      <c r="N5" s="32" t="s">
        <v>25</v>
      </c>
      <c r="O5" s="32" t="s">
        <v>23</v>
      </c>
      <c r="P5" s="41" t="s">
        <v>24</v>
      </c>
      <c r="Q5" s="41" t="s">
        <v>33</v>
      </c>
    </row>
    <row r="6" spans="1:17" x14ac:dyDescent="0.25">
      <c r="A6" s="72">
        <v>6</v>
      </c>
      <c r="B6" s="72">
        <f>A6/$B$5</f>
        <v>0.75</v>
      </c>
      <c r="C6" s="73">
        <v>2640</v>
      </c>
      <c r="D6" s="74">
        <v>0.9</v>
      </c>
      <c r="E6" s="75">
        <f>A6/$A$6</f>
        <v>1</v>
      </c>
      <c r="F6" s="76">
        <v>2237.5</v>
      </c>
      <c r="G6" s="76">
        <f>C6-F6</f>
        <v>402.5</v>
      </c>
      <c r="H6" s="77">
        <f>G6/2</f>
        <v>201.25</v>
      </c>
      <c r="I6" s="82">
        <f>F6/C6</f>
        <v>0.84753787878787878</v>
      </c>
      <c r="J6" s="82"/>
      <c r="K6" s="72">
        <v>6</v>
      </c>
      <c r="L6" s="73">
        <v>3168</v>
      </c>
      <c r="M6" s="74">
        <v>0.9</v>
      </c>
      <c r="N6" s="75">
        <f>K6/$A$6</f>
        <v>1</v>
      </c>
      <c r="O6" s="76">
        <v>2685</v>
      </c>
      <c r="P6" s="76">
        <f>L6-O6</f>
        <v>483</v>
      </c>
      <c r="Q6" s="77">
        <f>P6/2</f>
        <v>241.5</v>
      </c>
    </row>
    <row r="7" spans="1:17" x14ac:dyDescent="0.25">
      <c r="A7" s="78">
        <v>5.75</v>
      </c>
      <c r="B7" s="72">
        <f t="shared" ref="B7:B21" si="0">A7/$B$5</f>
        <v>0.71875</v>
      </c>
      <c r="C7" s="79">
        <v>2641</v>
      </c>
      <c r="D7" s="80">
        <v>0.9</v>
      </c>
      <c r="E7" s="81">
        <f>A7/$A$6</f>
        <v>0.95833333333333337</v>
      </c>
      <c r="F7" s="63">
        <f>$F$6*E7</f>
        <v>2144.2708333333335</v>
      </c>
      <c r="G7" s="65">
        <f>C7-F7</f>
        <v>496.72916666666652</v>
      </c>
      <c r="H7" s="67">
        <f>G7/2</f>
        <v>248.36458333333326</v>
      </c>
      <c r="I7" s="82">
        <f t="shared" ref="I7:I21" si="1">F7/C7</f>
        <v>0.81191625646850951</v>
      </c>
      <c r="J7" s="82"/>
      <c r="K7" s="59">
        <v>5.5</v>
      </c>
      <c r="L7" s="60">
        <v>3168</v>
      </c>
      <c r="M7" s="61">
        <v>0.9</v>
      </c>
      <c r="N7" s="62">
        <f t="shared" ref="N7:N20" si="2">K7/$A$6</f>
        <v>0.91666666666666663</v>
      </c>
      <c r="O7" s="63">
        <f>$O$6*N7</f>
        <v>2461.25</v>
      </c>
      <c r="P7" s="64">
        <f t="shared" ref="P7:P20" si="3">L7-O7</f>
        <v>706.75</v>
      </c>
      <c r="Q7" s="66">
        <f t="shared" ref="Q7:Q20" si="4">P7/2</f>
        <v>353.375</v>
      </c>
    </row>
    <row r="8" spans="1:17" x14ac:dyDescent="0.25">
      <c r="A8" s="59">
        <v>5.5</v>
      </c>
      <c r="B8" s="72">
        <f t="shared" si="0"/>
        <v>0.6875</v>
      </c>
      <c r="C8" s="60">
        <v>2640</v>
      </c>
      <c r="D8" s="61">
        <v>0.9</v>
      </c>
      <c r="E8" s="62">
        <f t="shared" ref="E8:E21" si="5">A8/$A$6</f>
        <v>0.91666666666666663</v>
      </c>
      <c r="F8" s="63">
        <f>$F$6*E8</f>
        <v>2051.0416666666665</v>
      </c>
      <c r="G8" s="64">
        <f t="shared" ref="G8:G21" si="6">C8-F8</f>
        <v>588.95833333333348</v>
      </c>
      <c r="H8" s="66">
        <f t="shared" ref="H8:H21" si="7">G8/2</f>
        <v>294.47916666666674</v>
      </c>
      <c r="I8" s="82">
        <f t="shared" si="1"/>
        <v>0.77690972222222221</v>
      </c>
      <c r="J8" s="82"/>
      <c r="K8" s="72">
        <v>5.25</v>
      </c>
      <c r="L8" s="73">
        <v>3168</v>
      </c>
      <c r="M8" s="74">
        <v>0.9</v>
      </c>
      <c r="N8" s="75">
        <f t="shared" si="2"/>
        <v>0.875</v>
      </c>
      <c r="O8" s="76">
        <f t="shared" ref="O8:O20" si="8">$O$6*N8</f>
        <v>2349.375</v>
      </c>
      <c r="P8" s="76">
        <f t="shared" si="3"/>
        <v>818.625</v>
      </c>
      <c r="Q8" s="77">
        <f t="shared" si="4"/>
        <v>409.3125</v>
      </c>
    </row>
    <row r="9" spans="1:17" x14ac:dyDescent="0.25">
      <c r="A9" s="72">
        <v>5.25</v>
      </c>
      <c r="B9" s="72">
        <f t="shared" si="0"/>
        <v>0.65625</v>
      </c>
      <c r="C9" s="73">
        <v>2640</v>
      </c>
      <c r="D9" s="74">
        <v>0.9</v>
      </c>
      <c r="E9" s="75">
        <f t="shared" si="5"/>
        <v>0.875</v>
      </c>
      <c r="F9" s="76">
        <f t="shared" ref="F9:F21" si="9">$F$6*E9</f>
        <v>1957.8125</v>
      </c>
      <c r="G9" s="76">
        <f t="shared" si="6"/>
        <v>682.1875</v>
      </c>
      <c r="H9" s="77">
        <f t="shared" si="7"/>
        <v>341.09375</v>
      </c>
      <c r="I9" s="82">
        <f t="shared" si="1"/>
        <v>0.74159564393939392</v>
      </c>
      <c r="J9" s="82"/>
      <c r="K9" s="59">
        <v>5</v>
      </c>
      <c r="L9" s="60">
        <v>3168</v>
      </c>
      <c r="M9" s="61">
        <v>0.9</v>
      </c>
      <c r="N9" s="62">
        <f t="shared" si="2"/>
        <v>0.83333333333333337</v>
      </c>
      <c r="O9" s="63">
        <f t="shared" si="8"/>
        <v>2237.5</v>
      </c>
      <c r="P9" s="64">
        <f t="shared" si="3"/>
        <v>930.5</v>
      </c>
      <c r="Q9" s="66">
        <f t="shared" si="4"/>
        <v>465.25</v>
      </c>
    </row>
    <row r="10" spans="1:17" x14ac:dyDescent="0.25">
      <c r="A10" s="59">
        <v>5</v>
      </c>
      <c r="B10" s="72">
        <f t="shared" si="0"/>
        <v>0.625</v>
      </c>
      <c r="C10" s="60">
        <v>2640</v>
      </c>
      <c r="D10" s="61">
        <v>0.9</v>
      </c>
      <c r="E10" s="62">
        <f t="shared" si="5"/>
        <v>0.83333333333333337</v>
      </c>
      <c r="F10" s="63">
        <f t="shared" si="9"/>
        <v>1864.5833333333335</v>
      </c>
      <c r="G10" s="64">
        <f t="shared" si="6"/>
        <v>775.41666666666652</v>
      </c>
      <c r="H10" s="66">
        <f t="shared" si="7"/>
        <v>387.70833333333326</v>
      </c>
      <c r="I10" s="82">
        <f t="shared" si="1"/>
        <v>0.70628156565656575</v>
      </c>
      <c r="J10" s="82"/>
      <c r="K10" s="59">
        <v>4.75</v>
      </c>
      <c r="L10" s="60">
        <v>3169</v>
      </c>
      <c r="M10" s="61">
        <v>0.9</v>
      </c>
      <c r="N10" s="62">
        <f>K10/$A$6</f>
        <v>0.79166666666666663</v>
      </c>
      <c r="O10" s="63">
        <f>$O$6*N10</f>
        <v>2125.625</v>
      </c>
      <c r="P10" s="64">
        <f>L10-O10</f>
        <v>1043.375</v>
      </c>
      <c r="Q10" s="66">
        <f>P10/2</f>
        <v>521.6875</v>
      </c>
    </row>
    <row r="11" spans="1:17" x14ac:dyDescent="0.25">
      <c r="A11" s="59">
        <v>4.75</v>
      </c>
      <c r="B11" s="72">
        <f t="shared" si="0"/>
        <v>0.59375</v>
      </c>
      <c r="C11" s="60">
        <v>2641</v>
      </c>
      <c r="D11" s="61">
        <v>0.9</v>
      </c>
      <c r="E11" s="62">
        <f>A11/$A$6</f>
        <v>0.79166666666666663</v>
      </c>
      <c r="F11" s="63">
        <f>$F$6*E11</f>
        <v>1771.3541666666665</v>
      </c>
      <c r="G11" s="65">
        <f>C11-F11</f>
        <v>869.64583333333348</v>
      </c>
      <c r="H11" s="67">
        <f>G11/2</f>
        <v>434.82291666666674</v>
      </c>
      <c r="I11" s="82">
        <f t="shared" si="1"/>
        <v>0.67071342925659472</v>
      </c>
      <c r="J11" s="82"/>
      <c r="K11" s="72">
        <v>4.5</v>
      </c>
      <c r="L11" s="73">
        <v>3168</v>
      </c>
      <c r="M11" s="74">
        <v>0.9</v>
      </c>
      <c r="N11" s="75">
        <f t="shared" si="2"/>
        <v>0.75</v>
      </c>
      <c r="O11" s="76">
        <f t="shared" si="8"/>
        <v>2013.75</v>
      </c>
      <c r="P11" s="76">
        <f t="shared" si="3"/>
        <v>1154.25</v>
      </c>
      <c r="Q11" s="77">
        <f t="shared" si="4"/>
        <v>577.125</v>
      </c>
    </row>
    <row r="12" spans="1:17" x14ac:dyDescent="0.25">
      <c r="A12" s="72">
        <v>4.5</v>
      </c>
      <c r="B12" s="72">
        <f t="shared" si="0"/>
        <v>0.5625</v>
      </c>
      <c r="C12" s="73">
        <v>2640</v>
      </c>
      <c r="D12" s="74">
        <v>0.9</v>
      </c>
      <c r="E12" s="75">
        <f t="shared" si="5"/>
        <v>0.75</v>
      </c>
      <c r="F12" s="76">
        <f t="shared" si="9"/>
        <v>1678.125</v>
      </c>
      <c r="G12" s="76">
        <f t="shared" si="6"/>
        <v>961.875</v>
      </c>
      <c r="H12" s="77">
        <f t="shared" si="7"/>
        <v>480.9375</v>
      </c>
      <c r="I12" s="82">
        <f t="shared" si="1"/>
        <v>0.63565340909090906</v>
      </c>
      <c r="J12" s="82"/>
      <c r="K12" s="59">
        <v>4.3</v>
      </c>
      <c r="L12" s="60">
        <v>3168</v>
      </c>
      <c r="M12" s="61">
        <v>0.9</v>
      </c>
      <c r="N12" s="62">
        <f t="shared" si="2"/>
        <v>0.71666666666666667</v>
      </c>
      <c r="O12" s="63">
        <f t="shared" si="8"/>
        <v>1924.25</v>
      </c>
      <c r="P12" s="64">
        <f t="shared" si="3"/>
        <v>1243.75</v>
      </c>
      <c r="Q12" s="66">
        <f t="shared" si="4"/>
        <v>621.875</v>
      </c>
    </row>
    <row r="13" spans="1:17" x14ac:dyDescent="0.25">
      <c r="A13" s="59">
        <v>4.3</v>
      </c>
      <c r="B13" s="72">
        <f t="shared" si="0"/>
        <v>0.53749999999999998</v>
      </c>
      <c r="C13" s="60">
        <v>2640</v>
      </c>
      <c r="D13" s="61">
        <v>0.9</v>
      </c>
      <c r="E13" s="62">
        <f t="shared" si="5"/>
        <v>0.71666666666666667</v>
      </c>
      <c r="F13" s="63">
        <f t="shared" si="9"/>
        <v>1603.5416666666667</v>
      </c>
      <c r="G13" s="64">
        <f t="shared" si="6"/>
        <v>1036.4583333333333</v>
      </c>
      <c r="H13" s="66">
        <f t="shared" si="7"/>
        <v>518.22916666666663</v>
      </c>
      <c r="I13" s="82">
        <f t="shared" si="1"/>
        <v>0.60740214646464652</v>
      </c>
      <c r="J13" s="82"/>
      <c r="K13" s="72">
        <v>4.25</v>
      </c>
      <c r="L13" s="73">
        <v>3168</v>
      </c>
      <c r="M13" s="74">
        <v>0.9</v>
      </c>
      <c r="N13" s="75">
        <f t="shared" si="2"/>
        <v>0.70833333333333337</v>
      </c>
      <c r="O13" s="76">
        <f t="shared" si="8"/>
        <v>1901.875</v>
      </c>
      <c r="P13" s="76">
        <f t="shared" si="3"/>
        <v>1266.125</v>
      </c>
      <c r="Q13" s="77">
        <f t="shared" si="4"/>
        <v>633.0625</v>
      </c>
    </row>
    <row r="14" spans="1:17" x14ac:dyDescent="0.25">
      <c r="A14" s="72">
        <v>4.25</v>
      </c>
      <c r="B14" s="72">
        <f t="shared" si="0"/>
        <v>0.53125</v>
      </c>
      <c r="C14" s="73">
        <v>2640</v>
      </c>
      <c r="D14" s="74">
        <v>0.9</v>
      </c>
      <c r="E14" s="75">
        <f t="shared" si="5"/>
        <v>0.70833333333333337</v>
      </c>
      <c r="F14" s="76">
        <f t="shared" si="9"/>
        <v>1584.8958333333335</v>
      </c>
      <c r="G14" s="76">
        <f t="shared" si="6"/>
        <v>1055.1041666666665</v>
      </c>
      <c r="H14" s="77">
        <f t="shared" si="7"/>
        <v>527.55208333333326</v>
      </c>
      <c r="I14" s="82">
        <f t="shared" si="1"/>
        <v>0.60033933080808088</v>
      </c>
      <c r="J14" s="82"/>
      <c r="K14" s="59">
        <v>4.21</v>
      </c>
      <c r="L14" s="60">
        <v>3168</v>
      </c>
      <c r="M14" s="61">
        <v>0.9</v>
      </c>
      <c r="N14" s="62">
        <f t="shared" si="2"/>
        <v>0.70166666666666666</v>
      </c>
      <c r="O14" s="63">
        <f t="shared" si="8"/>
        <v>1883.9749999999999</v>
      </c>
      <c r="P14" s="64">
        <f t="shared" si="3"/>
        <v>1284.0250000000001</v>
      </c>
      <c r="Q14" s="66">
        <f t="shared" si="4"/>
        <v>642.01250000000005</v>
      </c>
    </row>
    <row r="15" spans="1:17" x14ac:dyDescent="0.25">
      <c r="A15" s="59">
        <v>4.21</v>
      </c>
      <c r="B15" s="72">
        <f t="shared" si="0"/>
        <v>0.52625</v>
      </c>
      <c r="C15" s="60">
        <v>2640</v>
      </c>
      <c r="D15" s="61">
        <v>0.9</v>
      </c>
      <c r="E15" s="62">
        <f t="shared" si="5"/>
        <v>0.70166666666666666</v>
      </c>
      <c r="F15" s="63">
        <f t="shared" si="9"/>
        <v>1569.9791666666667</v>
      </c>
      <c r="G15" s="64">
        <f t="shared" si="6"/>
        <v>1070.0208333333333</v>
      </c>
      <c r="H15" s="66">
        <f t="shared" si="7"/>
        <v>535.01041666666663</v>
      </c>
      <c r="I15" s="82">
        <f t="shared" si="1"/>
        <v>0.59468907828282835</v>
      </c>
      <c r="J15" s="82"/>
      <c r="K15" s="72">
        <v>4.1900000000000004</v>
      </c>
      <c r="L15" s="73">
        <v>3168</v>
      </c>
      <c r="M15" s="74">
        <v>0.9</v>
      </c>
      <c r="N15" s="75">
        <f t="shared" si="2"/>
        <v>0.69833333333333336</v>
      </c>
      <c r="O15" s="76">
        <f t="shared" si="8"/>
        <v>1875.0250000000001</v>
      </c>
      <c r="P15" s="76">
        <f t="shared" si="3"/>
        <v>1292.9749999999999</v>
      </c>
      <c r="Q15" s="77">
        <f t="shared" si="4"/>
        <v>646.48749999999995</v>
      </c>
    </row>
    <row r="16" spans="1:17" x14ac:dyDescent="0.25">
      <c r="A16" s="72">
        <v>4.1900000000000004</v>
      </c>
      <c r="B16" s="72">
        <f t="shared" si="0"/>
        <v>0.52375000000000005</v>
      </c>
      <c r="C16" s="73">
        <v>2640</v>
      </c>
      <c r="D16" s="74">
        <v>0.9</v>
      </c>
      <c r="E16" s="75">
        <f t="shared" si="5"/>
        <v>0.69833333333333336</v>
      </c>
      <c r="F16" s="76">
        <f t="shared" si="9"/>
        <v>1562.5208333333335</v>
      </c>
      <c r="G16" s="76">
        <f t="shared" si="6"/>
        <v>1077.4791666666665</v>
      </c>
      <c r="H16" s="77">
        <f t="shared" si="7"/>
        <v>538.73958333333326</v>
      </c>
      <c r="I16" s="82">
        <f t="shared" si="1"/>
        <v>0.59186395202020203</v>
      </c>
      <c r="J16" s="82"/>
      <c r="K16" s="59">
        <v>4</v>
      </c>
      <c r="L16" s="60">
        <v>3168</v>
      </c>
      <c r="M16" s="61">
        <v>0.9</v>
      </c>
      <c r="N16" s="62">
        <f t="shared" si="2"/>
        <v>0.66666666666666663</v>
      </c>
      <c r="O16" s="63">
        <f t="shared" si="8"/>
        <v>1790</v>
      </c>
      <c r="P16" s="64">
        <f t="shared" si="3"/>
        <v>1378</v>
      </c>
      <c r="Q16" s="66">
        <f t="shared" si="4"/>
        <v>689</v>
      </c>
    </row>
    <row r="17" spans="1:17" x14ac:dyDescent="0.25">
      <c r="A17" s="59">
        <v>4</v>
      </c>
      <c r="B17" s="72">
        <f t="shared" si="0"/>
        <v>0.5</v>
      </c>
      <c r="C17" s="60">
        <v>2640</v>
      </c>
      <c r="D17" s="61">
        <v>0.9</v>
      </c>
      <c r="E17" s="62">
        <f t="shared" si="5"/>
        <v>0.66666666666666663</v>
      </c>
      <c r="F17" s="63">
        <f t="shared" si="9"/>
        <v>1491.6666666666665</v>
      </c>
      <c r="G17" s="64">
        <f t="shared" si="6"/>
        <v>1148.3333333333335</v>
      </c>
      <c r="H17" s="66">
        <f t="shared" si="7"/>
        <v>574.16666666666674</v>
      </c>
      <c r="I17" s="82">
        <f t="shared" si="1"/>
        <v>0.56502525252525249</v>
      </c>
      <c r="J17" s="82"/>
      <c r="K17" s="72">
        <v>3.75</v>
      </c>
      <c r="L17" s="73">
        <v>3168</v>
      </c>
      <c r="M17" s="74">
        <v>0.9</v>
      </c>
      <c r="N17" s="75">
        <f t="shared" si="2"/>
        <v>0.625</v>
      </c>
      <c r="O17" s="76">
        <f t="shared" si="8"/>
        <v>1678.125</v>
      </c>
      <c r="P17" s="76">
        <f t="shared" si="3"/>
        <v>1489.875</v>
      </c>
      <c r="Q17" s="77">
        <f t="shared" si="4"/>
        <v>744.9375</v>
      </c>
    </row>
    <row r="18" spans="1:17" x14ac:dyDescent="0.25">
      <c r="A18" s="72">
        <v>3.75</v>
      </c>
      <c r="B18" s="72">
        <f t="shared" si="0"/>
        <v>0.46875</v>
      </c>
      <c r="C18" s="73">
        <v>2640</v>
      </c>
      <c r="D18" s="74">
        <v>0.9</v>
      </c>
      <c r="E18" s="75">
        <f t="shared" si="5"/>
        <v>0.625</v>
      </c>
      <c r="F18" s="76">
        <f t="shared" si="9"/>
        <v>1398.4375</v>
      </c>
      <c r="G18" s="76">
        <f t="shared" si="6"/>
        <v>1241.5625</v>
      </c>
      <c r="H18" s="77">
        <f t="shared" si="7"/>
        <v>620.78125</v>
      </c>
      <c r="I18" s="82">
        <f t="shared" si="1"/>
        <v>0.5297111742424242</v>
      </c>
      <c r="J18" s="82"/>
      <c r="K18" s="59">
        <v>3.5</v>
      </c>
      <c r="L18" s="60">
        <v>3168</v>
      </c>
      <c r="M18" s="61">
        <v>0.9</v>
      </c>
      <c r="N18" s="62">
        <f t="shared" si="2"/>
        <v>0.58333333333333337</v>
      </c>
      <c r="O18" s="63">
        <f t="shared" si="8"/>
        <v>1566.25</v>
      </c>
      <c r="P18" s="64">
        <f t="shared" si="3"/>
        <v>1601.75</v>
      </c>
      <c r="Q18" s="66">
        <f t="shared" si="4"/>
        <v>800.875</v>
      </c>
    </row>
    <row r="19" spans="1:17" x14ac:dyDescent="0.25">
      <c r="A19" s="59">
        <v>3.5</v>
      </c>
      <c r="B19" s="72">
        <f t="shared" si="0"/>
        <v>0.4375</v>
      </c>
      <c r="C19" s="60">
        <v>2640</v>
      </c>
      <c r="D19" s="61">
        <v>0.9</v>
      </c>
      <c r="E19" s="62">
        <f t="shared" si="5"/>
        <v>0.58333333333333337</v>
      </c>
      <c r="F19" s="63">
        <f t="shared" si="9"/>
        <v>1305.2083333333335</v>
      </c>
      <c r="G19" s="64">
        <f t="shared" si="6"/>
        <v>1334.7916666666665</v>
      </c>
      <c r="H19" s="66">
        <f t="shared" si="7"/>
        <v>667.39583333333326</v>
      </c>
      <c r="I19" s="82">
        <f t="shared" si="1"/>
        <v>0.49439709595959602</v>
      </c>
      <c r="J19" s="82"/>
      <c r="K19" s="72">
        <v>3.25</v>
      </c>
      <c r="L19" s="73">
        <v>3168</v>
      </c>
      <c r="M19" s="74">
        <v>0.9</v>
      </c>
      <c r="N19" s="75">
        <f t="shared" si="2"/>
        <v>0.54166666666666663</v>
      </c>
      <c r="O19" s="76">
        <f t="shared" si="8"/>
        <v>1454.375</v>
      </c>
      <c r="P19" s="76">
        <f t="shared" si="3"/>
        <v>1713.625</v>
      </c>
      <c r="Q19" s="77">
        <f t="shared" si="4"/>
        <v>856.8125</v>
      </c>
    </row>
    <row r="20" spans="1:17" x14ac:dyDescent="0.25">
      <c r="A20" s="72">
        <v>3.25</v>
      </c>
      <c r="B20" s="72">
        <f t="shared" si="0"/>
        <v>0.40625</v>
      </c>
      <c r="C20" s="73">
        <v>2640</v>
      </c>
      <c r="D20" s="74">
        <v>0.9</v>
      </c>
      <c r="E20" s="75">
        <f t="shared" si="5"/>
        <v>0.54166666666666663</v>
      </c>
      <c r="F20" s="76">
        <f t="shared" si="9"/>
        <v>1211.9791666666665</v>
      </c>
      <c r="G20" s="76">
        <f t="shared" si="6"/>
        <v>1428.0208333333335</v>
      </c>
      <c r="H20" s="77">
        <f t="shared" si="7"/>
        <v>714.01041666666674</v>
      </c>
      <c r="I20" s="82">
        <f t="shared" si="1"/>
        <v>0.45908301767676762</v>
      </c>
      <c r="J20" s="82"/>
      <c r="K20" s="59">
        <v>3</v>
      </c>
      <c r="L20" s="60">
        <v>3168</v>
      </c>
      <c r="M20" s="61">
        <v>0.9</v>
      </c>
      <c r="N20" s="62">
        <f t="shared" si="2"/>
        <v>0.5</v>
      </c>
      <c r="O20" s="63">
        <f t="shared" si="8"/>
        <v>1342.5</v>
      </c>
      <c r="P20" s="64">
        <f t="shared" si="3"/>
        <v>1825.5</v>
      </c>
      <c r="Q20" s="66">
        <f t="shared" si="4"/>
        <v>912.75</v>
      </c>
    </row>
    <row r="21" spans="1:17" x14ac:dyDescent="0.25">
      <c r="A21" s="59">
        <v>3</v>
      </c>
      <c r="B21" s="72">
        <f t="shared" si="0"/>
        <v>0.375</v>
      </c>
      <c r="C21" s="60">
        <v>2640</v>
      </c>
      <c r="D21" s="61">
        <v>0.9</v>
      </c>
      <c r="E21" s="62">
        <f t="shared" si="5"/>
        <v>0.5</v>
      </c>
      <c r="F21" s="63">
        <f t="shared" si="9"/>
        <v>1118.75</v>
      </c>
      <c r="G21" s="64">
        <f t="shared" si="6"/>
        <v>1521.25</v>
      </c>
      <c r="H21" s="66">
        <f t="shared" si="7"/>
        <v>760.625</v>
      </c>
      <c r="I21" s="82">
        <f t="shared" si="1"/>
        <v>0.42376893939393939</v>
      </c>
      <c r="J21" s="82"/>
    </row>
    <row r="22" spans="1:17" ht="15.75" x14ac:dyDescent="0.25">
      <c r="A22" s="59"/>
      <c r="B22" s="59"/>
      <c r="C22" s="60"/>
      <c r="D22" s="61"/>
      <c r="E22" s="62"/>
      <c r="F22" s="63"/>
      <c r="G22" s="65"/>
      <c r="H22" s="36"/>
      <c r="K22" s="49" t="s">
        <v>7</v>
      </c>
      <c r="O22" s="68"/>
      <c r="P22" s="68"/>
    </row>
    <row r="23" spans="1:17" ht="15.75" x14ac:dyDescent="0.25">
      <c r="A23" s="49" t="s">
        <v>7</v>
      </c>
      <c r="B23" s="49"/>
      <c r="F23" s="68"/>
      <c r="G23" s="68"/>
      <c r="H23" s="36"/>
      <c r="K23" s="32" t="s">
        <v>26</v>
      </c>
      <c r="L23" s="32" t="s">
        <v>27</v>
      </c>
      <c r="M23" s="32" t="s">
        <v>23</v>
      </c>
      <c r="N23" s="32" t="s">
        <v>25</v>
      </c>
      <c r="O23" s="32" t="s">
        <v>23</v>
      </c>
      <c r="P23" s="41" t="s">
        <v>24</v>
      </c>
      <c r="Q23" s="41" t="s">
        <v>33</v>
      </c>
    </row>
    <row r="24" spans="1:17" x14ac:dyDescent="0.25">
      <c r="A24" s="32" t="s">
        <v>26</v>
      </c>
      <c r="B24" s="32"/>
      <c r="C24" s="32" t="s">
        <v>27</v>
      </c>
      <c r="D24" s="32" t="s">
        <v>23</v>
      </c>
      <c r="E24" s="32" t="s">
        <v>25</v>
      </c>
      <c r="F24" s="32" t="s">
        <v>23</v>
      </c>
      <c r="G24" s="41" t="s">
        <v>24</v>
      </c>
      <c r="H24" s="41" t="s">
        <v>33</v>
      </c>
      <c r="K24" s="72">
        <v>6</v>
      </c>
      <c r="L24" s="73">
        <v>1281.5999999999999</v>
      </c>
      <c r="M24" s="74">
        <v>0.9</v>
      </c>
      <c r="N24" s="75">
        <f t="shared" ref="N24:N38" si="10">K24/$A$25</f>
        <v>1</v>
      </c>
      <c r="O24" s="76">
        <v>1086</v>
      </c>
      <c r="P24" s="76">
        <f>L24-O24</f>
        <v>195.59999999999991</v>
      </c>
      <c r="Q24" s="77">
        <f>P24/2</f>
        <v>97.799999999999955</v>
      </c>
    </row>
    <row r="25" spans="1:17" x14ac:dyDescent="0.25">
      <c r="A25" s="72">
        <v>6</v>
      </c>
      <c r="B25" s="72"/>
      <c r="C25" s="73">
        <v>1068</v>
      </c>
      <c r="D25" s="74">
        <v>0.9</v>
      </c>
      <c r="E25" s="75">
        <f t="shared" ref="E25:E41" si="11">A25/$A$25</f>
        <v>1</v>
      </c>
      <c r="F25" s="76">
        <v>905</v>
      </c>
      <c r="G25" s="76">
        <f>C25-F25</f>
        <v>163</v>
      </c>
      <c r="H25" s="77">
        <f>G25/2</f>
        <v>81.5</v>
      </c>
      <c r="K25" s="59">
        <v>5.5</v>
      </c>
      <c r="L25" s="60">
        <v>1281.5999999999999</v>
      </c>
      <c r="M25" s="61">
        <v>0.9</v>
      </c>
      <c r="N25" s="62">
        <f t="shared" si="10"/>
        <v>0.91666666666666663</v>
      </c>
      <c r="O25" s="63">
        <f>$O$24*N25</f>
        <v>995.5</v>
      </c>
      <c r="P25" s="64">
        <f t="shared" ref="P25:P38" si="12">L25-O25</f>
        <v>286.09999999999991</v>
      </c>
      <c r="Q25" s="66">
        <f t="shared" ref="Q25:Q38" si="13">P25/2</f>
        <v>143.04999999999995</v>
      </c>
    </row>
    <row r="26" spans="1:17" x14ac:dyDescent="0.25">
      <c r="A26" s="59">
        <v>5.75</v>
      </c>
      <c r="B26" s="59"/>
      <c r="C26" s="60">
        <v>1068</v>
      </c>
      <c r="D26" s="61">
        <v>0.9</v>
      </c>
      <c r="E26" s="62">
        <f t="shared" si="11"/>
        <v>0.95833333333333337</v>
      </c>
      <c r="F26" s="63">
        <f>$F$25*E26</f>
        <v>867.29166666666674</v>
      </c>
      <c r="G26" s="64">
        <f t="shared" ref="G26:G40" si="14">C26-F26</f>
        <v>200.70833333333326</v>
      </c>
      <c r="H26" s="66">
        <f t="shared" ref="H26:H40" si="15">G26/2</f>
        <v>100.35416666666663</v>
      </c>
      <c r="K26" s="72">
        <v>5.25</v>
      </c>
      <c r="L26" s="73">
        <v>1281.5999999999999</v>
      </c>
      <c r="M26" s="74">
        <v>0.9</v>
      </c>
      <c r="N26" s="75">
        <f t="shared" si="10"/>
        <v>0.875</v>
      </c>
      <c r="O26" s="76">
        <f t="shared" ref="O26:O38" si="16">$O$24*N26</f>
        <v>950.25</v>
      </c>
      <c r="P26" s="76">
        <f t="shared" si="12"/>
        <v>331.34999999999991</v>
      </c>
      <c r="Q26" s="77">
        <f t="shared" si="13"/>
        <v>165.67499999999995</v>
      </c>
    </row>
    <row r="27" spans="1:17" x14ac:dyDescent="0.25">
      <c r="A27" s="72">
        <v>5.5</v>
      </c>
      <c r="B27" s="72"/>
      <c r="C27" s="73">
        <v>1068</v>
      </c>
      <c r="D27" s="74">
        <v>0.9</v>
      </c>
      <c r="E27" s="75">
        <f t="shared" si="11"/>
        <v>0.91666666666666663</v>
      </c>
      <c r="F27" s="76">
        <f>$F$25*E27</f>
        <v>829.58333333333326</v>
      </c>
      <c r="G27" s="76">
        <f t="shared" si="14"/>
        <v>238.41666666666674</v>
      </c>
      <c r="H27" s="77">
        <f t="shared" si="15"/>
        <v>119.20833333333337</v>
      </c>
      <c r="K27" s="59">
        <v>5</v>
      </c>
      <c r="L27" s="60">
        <v>1281.5999999999999</v>
      </c>
      <c r="M27" s="61">
        <v>0.9</v>
      </c>
      <c r="N27" s="62">
        <f t="shared" si="10"/>
        <v>0.83333333333333337</v>
      </c>
      <c r="O27" s="63">
        <f t="shared" si="16"/>
        <v>905</v>
      </c>
      <c r="P27" s="64">
        <f t="shared" si="12"/>
        <v>376.59999999999991</v>
      </c>
      <c r="Q27" s="66">
        <f t="shared" si="13"/>
        <v>188.29999999999995</v>
      </c>
    </row>
    <row r="28" spans="1:17" x14ac:dyDescent="0.25">
      <c r="A28" s="59">
        <v>5.25</v>
      </c>
      <c r="B28" s="59"/>
      <c r="C28" s="60">
        <v>1068</v>
      </c>
      <c r="D28" s="61">
        <v>0.9</v>
      </c>
      <c r="E28" s="62">
        <f t="shared" si="11"/>
        <v>0.875</v>
      </c>
      <c r="F28" s="63">
        <f>$F$25*E28</f>
        <v>791.875</v>
      </c>
      <c r="G28" s="64">
        <f t="shared" si="14"/>
        <v>276.125</v>
      </c>
      <c r="H28" s="66">
        <f t="shared" si="15"/>
        <v>138.0625</v>
      </c>
      <c r="K28" s="59">
        <v>4.75</v>
      </c>
      <c r="L28" s="60">
        <v>1282.5999999999999</v>
      </c>
      <c r="M28" s="61">
        <v>0.9</v>
      </c>
      <c r="N28" s="62">
        <f t="shared" si="10"/>
        <v>0.79166666666666663</v>
      </c>
      <c r="O28" s="63">
        <f>$O$24*N28</f>
        <v>859.75</v>
      </c>
      <c r="P28" s="64">
        <f>L28-O28</f>
        <v>422.84999999999991</v>
      </c>
      <c r="Q28" s="66">
        <f>P28/2</f>
        <v>211.42499999999995</v>
      </c>
    </row>
    <row r="29" spans="1:17" x14ac:dyDescent="0.25">
      <c r="A29" s="72">
        <v>5</v>
      </c>
      <c r="B29" s="72"/>
      <c r="C29" s="73">
        <v>1068</v>
      </c>
      <c r="D29" s="74">
        <v>0.9</v>
      </c>
      <c r="E29" s="75">
        <f t="shared" si="11"/>
        <v>0.83333333333333337</v>
      </c>
      <c r="F29" s="76">
        <f>$F$25*E29</f>
        <v>754.16666666666674</v>
      </c>
      <c r="G29" s="76">
        <f t="shared" si="14"/>
        <v>313.83333333333326</v>
      </c>
      <c r="H29" s="77">
        <f t="shared" si="15"/>
        <v>156.91666666666663</v>
      </c>
      <c r="K29" s="72">
        <v>4.5</v>
      </c>
      <c r="L29" s="73">
        <v>1281.5999999999999</v>
      </c>
      <c r="M29" s="74">
        <v>0.9</v>
      </c>
      <c r="N29" s="75">
        <f t="shared" si="10"/>
        <v>0.75</v>
      </c>
      <c r="O29" s="76">
        <f t="shared" si="16"/>
        <v>814.5</v>
      </c>
      <c r="P29" s="76">
        <f t="shared" si="12"/>
        <v>467.09999999999991</v>
      </c>
      <c r="Q29" s="77">
        <f t="shared" si="13"/>
        <v>233.54999999999995</v>
      </c>
    </row>
    <row r="30" spans="1:17" x14ac:dyDescent="0.25">
      <c r="A30" s="78">
        <v>4.75</v>
      </c>
      <c r="B30" s="78"/>
      <c r="C30" s="79">
        <v>1069</v>
      </c>
      <c r="D30" s="80">
        <v>0.9</v>
      </c>
      <c r="E30" s="81">
        <f t="shared" si="11"/>
        <v>0.79166666666666663</v>
      </c>
      <c r="F30" s="65">
        <f>$F$25*E30</f>
        <v>716.45833333333326</v>
      </c>
      <c r="G30" s="65">
        <f>C30-F30</f>
        <v>352.54166666666674</v>
      </c>
      <c r="H30" s="67">
        <f>G30/2</f>
        <v>176.27083333333337</v>
      </c>
      <c r="K30" s="59">
        <v>4.3</v>
      </c>
      <c r="L30" s="60">
        <v>1281.5999999999999</v>
      </c>
      <c r="M30" s="61">
        <v>0.9</v>
      </c>
      <c r="N30" s="62">
        <f t="shared" si="10"/>
        <v>0.71666666666666667</v>
      </c>
      <c r="O30" s="63">
        <f t="shared" si="16"/>
        <v>778.3</v>
      </c>
      <c r="P30" s="64">
        <f t="shared" si="12"/>
        <v>503.29999999999995</v>
      </c>
      <c r="Q30" s="66">
        <f t="shared" si="13"/>
        <v>251.64999999999998</v>
      </c>
    </row>
    <row r="31" spans="1:17" x14ac:dyDescent="0.25">
      <c r="A31" s="59">
        <v>4.5</v>
      </c>
      <c r="B31" s="59"/>
      <c r="C31" s="60">
        <v>1068</v>
      </c>
      <c r="D31" s="61">
        <v>0.9</v>
      </c>
      <c r="E31" s="62">
        <f t="shared" si="11"/>
        <v>0.75</v>
      </c>
      <c r="F31" s="63">
        <f t="shared" ref="F31:F41" si="17">$F$25*E31</f>
        <v>678.75</v>
      </c>
      <c r="G31" s="64">
        <f t="shared" si="14"/>
        <v>389.25</v>
      </c>
      <c r="H31" s="66">
        <f t="shared" si="15"/>
        <v>194.625</v>
      </c>
      <c r="K31" s="72">
        <v>4.25</v>
      </c>
      <c r="L31" s="73">
        <v>1281.5999999999999</v>
      </c>
      <c r="M31" s="74">
        <v>0.9</v>
      </c>
      <c r="N31" s="75">
        <f t="shared" si="10"/>
        <v>0.70833333333333337</v>
      </c>
      <c r="O31" s="76">
        <f t="shared" si="16"/>
        <v>769.25</v>
      </c>
      <c r="P31" s="76">
        <f t="shared" si="12"/>
        <v>512.34999999999991</v>
      </c>
      <c r="Q31" s="77">
        <f t="shared" si="13"/>
        <v>256.17499999999995</v>
      </c>
    </row>
    <row r="32" spans="1:17" x14ac:dyDescent="0.25">
      <c r="A32" s="72">
        <v>4.3</v>
      </c>
      <c r="B32" s="72"/>
      <c r="C32" s="73">
        <v>1068</v>
      </c>
      <c r="D32" s="74">
        <v>0.9</v>
      </c>
      <c r="E32" s="75">
        <f t="shared" si="11"/>
        <v>0.71666666666666667</v>
      </c>
      <c r="F32" s="76">
        <f t="shared" si="17"/>
        <v>648.58333333333337</v>
      </c>
      <c r="G32" s="76">
        <f t="shared" si="14"/>
        <v>419.41666666666663</v>
      </c>
      <c r="H32" s="77">
        <f t="shared" si="15"/>
        <v>209.70833333333331</v>
      </c>
      <c r="K32" s="59">
        <v>4.21</v>
      </c>
      <c r="L32" s="60">
        <v>1281.5999999999999</v>
      </c>
      <c r="M32" s="61">
        <v>0.9</v>
      </c>
      <c r="N32" s="62">
        <f t="shared" si="10"/>
        <v>0.70166666666666666</v>
      </c>
      <c r="O32" s="63">
        <f t="shared" si="16"/>
        <v>762.01</v>
      </c>
      <c r="P32" s="64">
        <f t="shared" si="12"/>
        <v>519.58999999999992</v>
      </c>
      <c r="Q32" s="66">
        <f t="shared" si="13"/>
        <v>259.79499999999996</v>
      </c>
    </row>
    <row r="33" spans="1:17" x14ac:dyDescent="0.25">
      <c r="A33" s="59">
        <v>4.25</v>
      </c>
      <c r="B33" s="59"/>
      <c r="C33" s="60">
        <v>1068</v>
      </c>
      <c r="D33" s="61">
        <v>0.9</v>
      </c>
      <c r="E33" s="62">
        <f t="shared" si="11"/>
        <v>0.70833333333333337</v>
      </c>
      <c r="F33" s="63">
        <f t="shared" si="17"/>
        <v>641.04166666666674</v>
      </c>
      <c r="G33" s="64">
        <f t="shared" si="14"/>
        <v>426.95833333333326</v>
      </c>
      <c r="H33" s="66">
        <f t="shared" si="15"/>
        <v>213.47916666666663</v>
      </c>
      <c r="K33" s="72">
        <v>4.1900000000000004</v>
      </c>
      <c r="L33" s="73">
        <v>1281.5999999999999</v>
      </c>
      <c r="M33" s="74">
        <v>0.9</v>
      </c>
      <c r="N33" s="75">
        <f t="shared" si="10"/>
        <v>0.69833333333333336</v>
      </c>
      <c r="O33" s="76">
        <f t="shared" si="16"/>
        <v>758.39</v>
      </c>
      <c r="P33" s="76">
        <f t="shared" si="12"/>
        <v>523.20999999999992</v>
      </c>
      <c r="Q33" s="77">
        <f t="shared" si="13"/>
        <v>261.60499999999996</v>
      </c>
    </row>
    <row r="34" spans="1:17" x14ac:dyDescent="0.25">
      <c r="A34" s="72">
        <v>4.21</v>
      </c>
      <c r="B34" s="72"/>
      <c r="C34" s="73">
        <v>1068</v>
      </c>
      <c r="D34" s="74">
        <v>0.9</v>
      </c>
      <c r="E34" s="75">
        <f t="shared" si="11"/>
        <v>0.70166666666666666</v>
      </c>
      <c r="F34" s="76">
        <f t="shared" si="17"/>
        <v>635.00833333333333</v>
      </c>
      <c r="G34" s="76">
        <f t="shared" si="14"/>
        <v>432.99166666666667</v>
      </c>
      <c r="H34" s="77">
        <f t="shared" si="15"/>
        <v>216.49583333333334</v>
      </c>
      <c r="K34" s="59">
        <v>4</v>
      </c>
      <c r="L34" s="60">
        <v>1281.5999999999999</v>
      </c>
      <c r="M34" s="61">
        <v>0.9</v>
      </c>
      <c r="N34" s="62">
        <f t="shared" si="10"/>
        <v>0.66666666666666663</v>
      </c>
      <c r="O34" s="63">
        <f t="shared" si="16"/>
        <v>724</v>
      </c>
      <c r="P34" s="64">
        <f t="shared" si="12"/>
        <v>557.59999999999991</v>
      </c>
      <c r="Q34" s="66">
        <f t="shared" si="13"/>
        <v>278.79999999999995</v>
      </c>
    </row>
    <row r="35" spans="1:17" x14ac:dyDescent="0.25">
      <c r="A35" s="59">
        <v>4.1900000000000004</v>
      </c>
      <c r="B35" s="59"/>
      <c r="C35" s="60">
        <v>1068</v>
      </c>
      <c r="D35" s="61">
        <v>0.9</v>
      </c>
      <c r="E35" s="62">
        <f t="shared" si="11"/>
        <v>0.69833333333333336</v>
      </c>
      <c r="F35" s="63">
        <f t="shared" si="17"/>
        <v>631.99166666666667</v>
      </c>
      <c r="G35" s="64">
        <f t="shared" si="14"/>
        <v>436.00833333333333</v>
      </c>
      <c r="H35" s="66">
        <f t="shared" si="15"/>
        <v>218.00416666666666</v>
      </c>
      <c r="K35" s="72">
        <v>3.75</v>
      </c>
      <c r="L35" s="73">
        <v>1281.5999999999999</v>
      </c>
      <c r="M35" s="74">
        <v>0.9</v>
      </c>
      <c r="N35" s="75">
        <f t="shared" si="10"/>
        <v>0.625</v>
      </c>
      <c r="O35" s="76">
        <f t="shared" si="16"/>
        <v>678.75</v>
      </c>
      <c r="P35" s="76">
        <f t="shared" si="12"/>
        <v>602.84999999999991</v>
      </c>
      <c r="Q35" s="77">
        <f t="shared" si="13"/>
        <v>301.42499999999995</v>
      </c>
    </row>
    <row r="36" spans="1:17" x14ac:dyDescent="0.25">
      <c r="A36" s="72">
        <v>4</v>
      </c>
      <c r="B36" s="72"/>
      <c r="C36" s="73">
        <v>1068</v>
      </c>
      <c r="D36" s="74">
        <v>0.9</v>
      </c>
      <c r="E36" s="75">
        <f t="shared" si="11"/>
        <v>0.66666666666666663</v>
      </c>
      <c r="F36" s="76">
        <f t="shared" si="17"/>
        <v>603.33333333333326</v>
      </c>
      <c r="G36" s="76">
        <f t="shared" si="14"/>
        <v>464.66666666666674</v>
      </c>
      <c r="H36" s="77">
        <f t="shared" si="15"/>
        <v>232.33333333333337</v>
      </c>
      <c r="K36" s="59">
        <v>3.5</v>
      </c>
      <c r="L36" s="60">
        <v>1281.5999999999999</v>
      </c>
      <c r="M36" s="61">
        <v>0.9</v>
      </c>
      <c r="N36" s="62">
        <f t="shared" si="10"/>
        <v>0.58333333333333337</v>
      </c>
      <c r="O36" s="63">
        <f t="shared" si="16"/>
        <v>633.5</v>
      </c>
      <c r="P36" s="64">
        <f t="shared" si="12"/>
        <v>648.09999999999991</v>
      </c>
      <c r="Q36" s="66">
        <f t="shared" si="13"/>
        <v>324.04999999999995</v>
      </c>
    </row>
    <row r="37" spans="1:17" x14ac:dyDescent="0.25">
      <c r="A37" s="59">
        <v>3.75</v>
      </c>
      <c r="B37" s="59"/>
      <c r="C37" s="60">
        <v>1068</v>
      </c>
      <c r="D37" s="61">
        <v>0.9</v>
      </c>
      <c r="E37" s="62">
        <f t="shared" si="11"/>
        <v>0.625</v>
      </c>
      <c r="F37" s="63">
        <f t="shared" si="17"/>
        <v>565.625</v>
      </c>
      <c r="G37" s="64">
        <f t="shared" si="14"/>
        <v>502.375</v>
      </c>
      <c r="H37" s="66">
        <f t="shared" si="15"/>
        <v>251.1875</v>
      </c>
      <c r="K37" s="72">
        <v>3.25</v>
      </c>
      <c r="L37" s="73">
        <v>1281.5999999999999</v>
      </c>
      <c r="M37" s="74">
        <v>0.9</v>
      </c>
      <c r="N37" s="75">
        <f t="shared" si="10"/>
        <v>0.54166666666666663</v>
      </c>
      <c r="O37" s="76">
        <f t="shared" si="16"/>
        <v>588.25</v>
      </c>
      <c r="P37" s="76">
        <f t="shared" si="12"/>
        <v>693.34999999999991</v>
      </c>
      <c r="Q37" s="77">
        <f t="shared" si="13"/>
        <v>346.67499999999995</v>
      </c>
    </row>
    <row r="38" spans="1:17" x14ac:dyDescent="0.25">
      <c r="A38" s="72">
        <v>3.5</v>
      </c>
      <c r="B38" s="72"/>
      <c r="C38" s="73">
        <v>1068</v>
      </c>
      <c r="D38" s="74">
        <v>0.9</v>
      </c>
      <c r="E38" s="75">
        <f t="shared" si="11"/>
        <v>0.58333333333333337</v>
      </c>
      <c r="F38" s="76">
        <f t="shared" si="17"/>
        <v>527.91666666666674</v>
      </c>
      <c r="G38" s="76">
        <f t="shared" si="14"/>
        <v>540.08333333333326</v>
      </c>
      <c r="H38" s="77">
        <f t="shared" si="15"/>
        <v>270.04166666666663</v>
      </c>
      <c r="K38" s="59">
        <v>3</v>
      </c>
      <c r="L38" s="60">
        <v>1281.5999999999999</v>
      </c>
      <c r="M38" s="61">
        <v>0.9</v>
      </c>
      <c r="N38" s="62">
        <f t="shared" si="10"/>
        <v>0.5</v>
      </c>
      <c r="O38" s="63">
        <f t="shared" si="16"/>
        <v>543</v>
      </c>
      <c r="P38" s="64">
        <f t="shared" si="12"/>
        <v>738.59999999999991</v>
      </c>
      <c r="Q38" s="66">
        <f t="shared" si="13"/>
        <v>369.29999999999995</v>
      </c>
    </row>
    <row r="39" spans="1:17" x14ac:dyDescent="0.25">
      <c r="A39" s="59">
        <v>3.25</v>
      </c>
      <c r="B39" s="59"/>
      <c r="C39" s="60">
        <v>1068</v>
      </c>
      <c r="D39" s="61">
        <v>0.9</v>
      </c>
      <c r="E39" s="62">
        <f t="shared" si="11"/>
        <v>0.54166666666666663</v>
      </c>
      <c r="F39" s="63">
        <f t="shared" si="17"/>
        <v>490.20833333333331</v>
      </c>
      <c r="G39" s="64">
        <f t="shared" si="14"/>
        <v>577.79166666666674</v>
      </c>
      <c r="H39" s="66">
        <f t="shared" si="15"/>
        <v>288.89583333333337</v>
      </c>
      <c r="Q39" s="67"/>
    </row>
    <row r="40" spans="1:17" x14ac:dyDescent="0.25">
      <c r="A40" s="72">
        <v>3</v>
      </c>
      <c r="B40" s="72"/>
      <c r="C40" s="73">
        <v>1068</v>
      </c>
      <c r="D40" s="74">
        <v>0.9</v>
      </c>
      <c r="E40" s="75">
        <f t="shared" si="11"/>
        <v>0.5</v>
      </c>
      <c r="F40" s="76">
        <f t="shared" si="17"/>
        <v>452.5</v>
      </c>
      <c r="G40" s="76">
        <f t="shared" si="14"/>
        <v>615.5</v>
      </c>
      <c r="H40" s="77">
        <f t="shared" si="15"/>
        <v>307.75</v>
      </c>
    </row>
    <row r="41" spans="1:17" x14ac:dyDescent="0.25">
      <c r="A41" s="58">
        <v>2.4</v>
      </c>
      <c r="E41" s="58">
        <f t="shared" si="11"/>
        <v>0.39999999999999997</v>
      </c>
      <c r="F41" s="58">
        <f t="shared" si="17"/>
        <v>361.99999999999994</v>
      </c>
    </row>
  </sheetData>
  <pageMargins left="0.25" right="0.25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3258C-3225-4E90-A10F-2A2E5E5B23EC}">
  <dimension ref="A1:Q43"/>
  <sheetViews>
    <sheetView workbookViewId="0">
      <selection sqref="A1:XFD1048576"/>
    </sheetView>
  </sheetViews>
  <sheetFormatPr defaultRowHeight="15" x14ac:dyDescent="0.25"/>
  <cols>
    <col min="1" max="1" width="12.21875" style="58" customWidth="1"/>
    <col min="2" max="2" width="12.21875" style="58" hidden="1" customWidth="1"/>
    <col min="3" max="3" width="8.6640625" style="58" bestFit="1" customWidth="1"/>
    <col min="4" max="4" width="9" style="58" bestFit="1" customWidth="1"/>
    <col min="5" max="5" width="15.5546875" style="58" bestFit="1" customWidth="1"/>
    <col min="6" max="7" width="8.88671875" style="58"/>
    <col min="8" max="8" width="8.109375" style="58" bestFit="1" customWidth="1"/>
    <col min="9" max="9" width="6.5546875" style="58" hidden="1" customWidth="1"/>
    <col min="10" max="10" width="6.5546875" style="58" customWidth="1"/>
    <col min="11" max="11" width="12.21875" style="58" customWidth="1"/>
    <col min="12" max="12" width="8.6640625" style="58" bestFit="1" customWidth="1"/>
    <col min="13" max="13" width="9" style="58" bestFit="1" customWidth="1"/>
    <col min="14" max="14" width="15.5546875" style="58" bestFit="1" customWidth="1"/>
    <col min="15" max="16384" width="8.88671875" style="58"/>
  </cols>
  <sheetData>
    <row r="1" spans="1:17" ht="15.75" x14ac:dyDescent="0.25">
      <c r="A1" s="32" t="s">
        <v>35</v>
      </c>
      <c r="B1" s="32"/>
      <c r="C1" s="52"/>
      <c r="D1" s="53"/>
      <c r="E1" s="53"/>
      <c r="F1" s="69"/>
      <c r="G1" s="54"/>
      <c r="H1" s="37"/>
      <c r="K1" s="32" t="s">
        <v>35</v>
      </c>
      <c r="L1" s="52"/>
      <c r="M1" s="53"/>
      <c r="N1" s="52"/>
      <c r="O1" s="69"/>
      <c r="P1" s="54"/>
      <c r="Q1" s="53"/>
    </row>
    <row r="2" spans="1:17" ht="15.75" x14ac:dyDescent="0.25">
      <c r="A2" s="47"/>
      <c r="B2" s="47"/>
      <c r="C2" s="55"/>
      <c r="D2" s="56"/>
      <c r="E2" s="55"/>
      <c r="F2" s="56"/>
      <c r="G2" s="57"/>
      <c r="H2" s="36"/>
    </row>
    <row r="3" spans="1:17" ht="15.75" x14ac:dyDescent="0.25">
      <c r="A3" s="71" t="s">
        <v>30</v>
      </c>
      <c r="B3" s="71"/>
      <c r="C3" s="55"/>
      <c r="D3" s="56"/>
      <c r="E3" s="55"/>
      <c r="F3" s="56"/>
      <c r="G3" s="57"/>
      <c r="H3" s="36"/>
      <c r="K3" s="70" t="s">
        <v>29</v>
      </c>
    </row>
    <row r="4" spans="1:17" ht="15.75" x14ac:dyDescent="0.25">
      <c r="A4" s="49" t="s">
        <v>28</v>
      </c>
      <c r="B4" s="49" t="s">
        <v>34</v>
      </c>
      <c r="F4" s="68"/>
      <c r="G4" s="68"/>
      <c r="H4" s="36"/>
      <c r="K4" s="49" t="s">
        <v>28</v>
      </c>
      <c r="O4" s="68"/>
      <c r="P4" s="68"/>
    </row>
    <row r="5" spans="1:17" x14ac:dyDescent="0.25">
      <c r="A5" s="32" t="s">
        <v>26</v>
      </c>
      <c r="B5" s="32">
        <v>8</v>
      </c>
      <c r="C5" s="32" t="s">
        <v>27</v>
      </c>
      <c r="D5" s="32" t="s">
        <v>23</v>
      </c>
      <c r="E5" s="32" t="s">
        <v>25</v>
      </c>
      <c r="F5" s="32" t="s">
        <v>23</v>
      </c>
      <c r="G5" s="41" t="s">
        <v>24</v>
      </c>
      <c r="H5" s="41" t="s">
        <v>33</v>
      </c>
      <c r="K5" s="32" t="s">
        <v>26</v>
      </c>
      <c r="L5" s="32" t="s">
        <v>27</v>
      </c>
      <c r="M5" s="32" t="s">
        <v>23</v>
      </c>
      <c r="N5" s="32" t="s">
        <v>25</v>
      </c>
      <c r="O5" s="32" t="s">
        <v>23</v>
      </c>
      <c r="P5" s="41" t="s">
        <v>24</v>
      </c>
      <c r="Q5" s="41" t="s">
        <v>33</v>
      </c>
    </row>
    <row r="6" spans="1:17" s="84" customFormat="1" x14ac:dyDescent="0.25">
      <c r="A6" s="72">
        <v>6</v>
      </c>
      <c r="B6" s="72">
        <f>A6/$B$5</f>
        <v>0.75</v>
      </c>
      <c r="C6" s="73">
        <v>2244</v>
      </c>
      <c r="D6" s="74">
        <v>0.9</v>
      </c>
      <c r="E6" s="75">
        <f>A6/$A$6</f>
        <v>1</v>
      </c>
      <c r="F6" s="90">
        <f>C6*D6*E6</f>
        <v>2019.6000000000001</v>
      </c>
      <c r="G6" s="90">
        <f>C6-F6</f>
        <v>224.39999999999986</v>
      </c>
      <c r="H6" s="91">
        <f>G6/2</f>
        <v>112.19999999999993</v>
      </c>
      <c r="I6" s="83">
        <f>F6/C6</f>
        <v>0.9</v>
      </c>
      <c r="J6" s="83"/>
      <c r="K6" s="72">
        <v>6</v>
      </c>
      <c r="L6" s="73">
        <v>2692.8</v>
      </c>
      <c r="M6" s="74">
        <v>0.9</v>
      </c>
      <c r="N6" s="75">
        <f>K6/$A$6</f>
        <v>1</v>
      </c>
      <c r="O6" s="76">
        <f>L6*M6*N6</f>
        <v>2423.5200000000004</v>
      </c>
      <c r="P6" s="76">
        <f>L6-O6</f>
        <v>269.27999999999975</v>
      </c>
      <c r="Q6" s="77">
        <f>P6/2</f>
        <v>134.63999999999987</v>
      </c>
    </row>
    <row r="7" spans="1:17" s="84" customFormat="1" x14ac:dyDescent="0.25">
      <c r="A7" s="78">
        <v>5.75</v>
      </c>
      <c r="B7" s="78">
        <f t="shared" ref="B7:B21" si="0">A7/$B$5</f>
        <v>0.71875</v>
      </c>
      <c r="C7" s="79">
        <v>2244</v>
      </c>
      <c r="D7" s="80">
        <v>0.9</v>
      </c>
      <c r="E7" s="81">
        <f>A7/$A$6</f>
        <v>0.95833333333333337</v>
      </c>
      <c r="F7" s="92">
        <f t="shared" ref="F7:F20" si="1">C7*D7*E7</f>
        <v>1935.4500000000003</v>
      </c>
      <c r="G7" s="92">
        <f>C7-F7</f>
        <v>308.54999999999973</v>
      </c>
      <c r="H7" s="93">
        <f>G7/2</f>
        <v>154.27499999999986</v>
      </c>
      <c r="I7" s="83">
        <f t="shared" ref="I7:I21" si="2">F7/C7</f>
        <v>0.86250000000000016</v>
      </c>
      <c r="J7" s="83"/>
      <c r="K7" s="78">
        <v>5.75</v>
      </c>
      <c r="L7" s="79">
        <v>2692.8</v>
      </c>
      <c r="M7" s="80">
        <v>0.9</v>
      </c>
      <c r="N7" s="81">
        <f t="shared" ref="N7:N21" si="3">K7/$A$6</f>
        <v>0.95833333333333337</v>
      </c>
      <c r="O7" s="65">
        <f>L7*M7*N7</f>
        <v>2322.5400000000004</v>
      </c>
      <c r="P7" s="65">
        <f>L7-O7</f>
        <v>370.25999999999976</v>
      </c>
      <c r="Q7" s="67">
        <f>P7/2</f>
        <v>185.12999999999988</v>
      </c>
    </row>
    <row r="8" spans="1:17" s="84" customFormat="1" x14ac:dyDescent="0.25">
      <c r="A8" s="72">
        <v>5.5</v>
      </c>
      <c r="B8" s="72">
        <f t="shared" si="0"/>
        <v>0.6875</v>
      </c>
      <c r="C8" s="73">
        <v>2244</v>
      </c>
      <c r="D8" s="74">
        <v>0.9</v>
      </c>
      <c r="E8" s="75">
        <f t="shared" ref="E8:E21" si="4">A8/$A$6</f>
        <v>0.91666666666666663</v>
      </c>
      <c r="F8" s="90">
        <f t="shared" si="1"/>
        <v>1851.3</v>
      </c>
      <c r="G8" s="90">
        <f t="shared" ref="G8:G20" si="5">C8-F8</f>
        <v>392.70000000000005</v>
      </c>
      <c r="H8" s="91">
        <f t="shared" ref="H8:H20" si="6">G8/2</f>
        <v>196.35000000000002</v>
      </c>
      <c r="I8" s="83">
        <f t="shared" si="2"/>
        <v>0.82499999999999996</v>
      </c>
      <c r="J8" s="83"/>
      <c r="K8" s="72">
        <v>5.5</v>
      </c>
      <c r="L8" s="73">
        <v>2692.8</v>
      </c>
      <c r="M8" s="74">
        <v>0.9</v>
      </c>
      <c r="N8" s="75">
        <f t="shared" si="3"/>
        <v>0.91666666666666663</v>
      </c>
      <c r="O8" s="76">
        <f t="shared" ref="O8:O21" si="7">L8*M8*N8</f>
        <v>2221.5600000000004</v>
      </c>
      <c r="P8" s="76">
        <f t="shared" ref="P8:P21" si="8">L8-O8</f>
        <v>471.23999999999978</v>
      </c>
      <c r="Q8" s="77">
        <f t="shared" ref="Q8:Q21" si="9">P8/2</f>
        <v>235.61999999999989</v>
      </c>
    </row>
    <row r="9" spans="1:17" s="84" customFormat="1" x14ac:dyDescent="0.25">
      <c r="A9" s="78">
        <v>5.25</v>
      </c>
      <c r="B9" s="78">
        <f t="shared" si="0"/>
        <v>0.65625</v>
      </c>
      <c r="C9" s="79">
        <v>2244</v>
      </c>
      <c r="D9" s="80">
        <v>0.9</v>
      </c>
      <c r="E9" s="81">
        <f t="shared" si="4"/>
        <v>0.875</v>
      </c>
      <c r="F9" s="92">
        <f t="shared" si="1"/>
        <v>1767.15</v>
      </c>
      <c r="G9" s="92">
        <f t="shared" si="5"/>
        <v>476.84999999999991</v>
      </c>
      <c r="H9" s="93">
        <f t="shared" si="6"/>
        <v>238.42499999999995</v>
      </c>
      <c r="I9" s="83">
        <f t="shared" si="2"/>
        <v>0.78750000000000009</v>
      </c>
      <c r="J9" s="83"/>
      <c r="K9" s="78">
        <v>5.25</v>
      </c>
      <c r="L9" s="79">
        <v>2692.8</v>
      </c>
      <c r="M9" s="80">
        <v>0.9</v>
      </c>
      <c r="N9" s="81">
        <f t="shared" si="3"/>
        <v>0.875</v>
      </c>
      <c r="O9" s="65">
        <f t="shared" si="7"/>
        <v>2120.5800000000004</v>
      </c>
      <c r="P9" s="65">
        <f t="shared" si="8"/>
        <v>572.2199999999998</v>
      </c>
      <c r="Q9" s="67">
        <f t="shared" si="9"/>
        <v>286.1099999999999</v>
      </c>
    </row>
    <row r="10" spans="1:17" s="84" customFormat="1" x14ac:dyDescent="0.25">
      <c r="A10" s="72">
        <v>5</v>
      </c>
      <c r="B10" s="72">
        <f t="shared" si="0"/>
        <v>0.625</v>
      </c>
      <c r="C10" s="73">
        <v>2244</v>
      </c>
      <c r="D10" s="74">
        <v>0.9</v>
      </c>
      <c r="E10" s="75">
        <f t="shared" si="4"/>
        <v>0.83333333333333337</v>
      </c>
      <c r="F10" s="90">
        <f t="shared" si="1"/>
        <v>1683.0000000000002</v>
      </c>
      <c r="G10" s="90">
        <f t="shared" si="5"/>
        <v>560.99999999999977</v>
      </c>
      <c r="H10" s="91">
        <f t="shared" si="6"/>
        <v>280.49999999999989</v>
      </c>
      <c r="I10" s="83">
        <f t="shared" si="2"/>
        <v>0.75000000000000011</v>
      </c>
      <c r="J10" s="83"/>
      <c r="K10" s="72">
        <v>5</v>
      </c>
      <c r="L10" s="73">
        <v>2692.8</v>
      </c>
      <c r="M10" s="74">
        <v>0.9</v>
      </c>
      <c r="N10" s="75">
        <f t="shared" si="3"/>
        <v>0.83333333333333337</v>
      </c>
      <c r="O10" s="76">
        <f t="shared" si="7"/>
        <v>2019.6000000000004</v>
      </c>
      <c r="P10" s="76">
        <f t="shared" si="8"/>
        <v>673.19999999999982</v>
      </c>
      <c r="Q10" s="77">
        <f t="shared" si="9"/>
        <v>336.59999999999991</v>
      </c>
    </row>
    <row r="11" spans="1:17" s="84" customFormat="1" x14ac:dyDescent="0.25">
      <c r="A11" s="78">
        <v>4.75</v>
      </c>
      <c r="B11" s="78">
        <f t="shared" si="0"/>
        <v>0.59375</v>
      </c>
      <c r="C11" s="79">
        <v>2244</v>
      </c>
      <c r="D11" s="80">
        <v>0.9</v>
      </c>
      <c r="E11" s="81">
        <f t="shared" si="4"/>
        <v>0.79166666666666663</v>
      </c>
      <c r="F11" s="92">
        <f t="shared" si="1"/>
        <v>1598.8500000000001</v>
      </c>
      <c r="G11" s="92">
        <f t="shared" si="5"/>
        <v>645.14999999999986</v>
      </c>
      <c r="H11" s="93">
        <f t="shared" si="6"/>
        <v>322.57499999999993</v>
      </c>
      <c r="I11" s="83">
        <f t="shared" si="2"/>
        <v>0.71250000000000002</v>
      </c>
      <c r="J11" s="83"/>
      <c r="K11" s="78">
        <v>4.75</v>
      </c>
      <c r="L11" s="79">
        <v>2692.8</v>
      </c>
      <c r="M11" s="80">
        <v>0.9</v>
      </c>
      <c r="N11" s="81">
        <f t="shared" si="3"/>
        <v>0.79166666666666663</v>
      </c>
      <c r="O11" s="65">
        <f t="shared" si="7"/>
        <v>1918.6200000000003</v>
      </c>
      <c r="P11" s="65">
        <f t="shared" si="8"/>
        <v>774.17999999999984</v>
      </c>
      <c r="Q11" s="67">
        <f t="shared" si="9"/>
        <v>387.08999999999992</v>
      </c>
    </row>
    <row r="12" spans="1:17" s="84" customFormat="1" x14ac:dyDescent="0.25">
      <c r="A12" s="72">
        <v>4.5</v>
      </c>
      <c r="B12" s="72">
        <f t="shared" si="0"/>
        <v>0.5625</v>
      </c>
      <c r="C12" s="73">
        <v>2244</v>
      </c>
      <c r="D12" s="74">
        <v>0.9</v>
      </c>
      <c r="E12" s="75">
        <f t="shared" si="4"/>
        <v>0.75</v>
      </c>
      <c r="F12" s="90">
        <f t="shared" si="1"/>
        <v>1514.7</v>
      </c>
      <c r="G12" s="90">
        <f t="shared" si="5"/>
        <v>729.3</v>
      </c>
      <c r="H12" s="91">
        <f t="shared" si="6"/>
        <v>364.65</v>
      </c>
      <c r="I12" s="83">
        <f t="shared" si="2"/>
        <v>0.67500000000000004</v>
      </c>
      <c r="J12" s="83"/>
      <c r="K12" s="72">
        <v>4.5</v>
      </c>
      <c r="L12" s="73">
        <v>2692.8</v>
      </c>
      <c r="M12" s="74">
        <v>0.9</v>
      </c>
      <c r="N12" s="75">
        <f t="shared" si="3"/>
        <v>0.75</v>
      </c>
      <c r="O12" s="76">
        <f t="shared" si="7"/>
        <v>1817.6400000000003</v>
      </c>
      <c r="P12" s="76">
        <f t="shared" si="8"/>
        <v>875.15999999999985</v>
      </c>
      <c r="Q12" s="77">
        <f t="shared" si="9"/>
        <v>437.57999999999993</v>
      </c>
    </row>
    <row r="13" spans="1:17" s="84" customFormat="1" x14ac:dyDescent="0.25">
      <c r="A13" s="78">
        <v>4.3</v>
      </c>
      <c r="B13" s="78">
        <f t="shared" si="0"/>
        <v>0.53749999999999998</v>
      </c>
      <c r="C13" s="79">
        <v>2244</v>
      </c>
      <c r="D13" s="80">
        <v>0.9</v>
      </c>
      <c r="E13" s="81">
        <f t="shared" si="4"/>
        <v>0.71666666666666667</v>
      </c>
      <c r="F13" s="92">
        <f t="shared" si="1"/>
        <v>1447.38</v>
      </c>
      <c r="G13" s="92">
        <f t="shared" si="5"/>
        <v>796.61999999999989</v>
      </c>
      <c r="H13" s="93">
        <f t="shared" si="6"/>
        <v>398.30999999999995</v>
      </c>
      <c r="I13" s="83">
        <f t="shared" si="2"/>
        <v>0.64500000000000002</v>
      </c>
      <c r="J13" s="83"/>
      <c r="K13" s="78">
        <v>4.3</v>
      </c>
      <c r="L13" s="79">
        <v>2692.8</v>
      </c>
      <c r="M13" s="80">
        <v>0.9</v>
      </c>
      <c r="N13" s="81">
        <f t="shared" si="3"/>
        <v>0.71666666666666667</v>
      </c>
      <c r="O13" s="65">
        <f t="shared" si="7"/>
        <v>1736.8560000000002</v>
      </c>
      <c r="P13" s="65">
        <f t="shared" si="8"/>
        <v>955.94399999999996</v>
      </c>
      <c r="Q13" s="67">
        <f t="shared" si="9"/>
        <v>477.97199999999998</v>
      </c>
    </row>
    <row r="14" spans="1:17" s="84" customFormat="1" x14ac:dyDescent="0.25">
      <c r="A14" s="72">
        <v>4.25</v>
      </c>
      <c r="B14" s="72">
        <f t="shared" si="0"/>
        <v>0.53125</v>
      </c>
      <c r="C14" s="73">
        <v>2244</v>
      </c>
      <c r="D14" s="74">
        <v>0.9</v>
      </c>
      <c r="E14" s="75">
        <f t="shared" si="4"/>
        <v>0.70833333333333337</v>
      </c>
      <c r="F14" s="90">
        <f t="shared" si="1"/>
        <v>1430.5500000000002</v>
      </c>
      <c r="G14" s="90">
        <f t="shared" si="5"/>
        <v>813.44999999999982</v>
      </c>
      <c r="H14" s="91">
        <f t="shared" si="6"/>
        <v>406.72499999999991</v>
      </c>
      <c r="I14" s="83">
        <f t="shared" si="2"/>
        <v>0.63750000000000007</v>
      </c>
      <c r="J14" s="83"/>
      <c r="K14" s="72">
        <v>4.25</v>
      </c>
      <c r="L14" s="73">
        <v>2692.8</v>
      </c>
      <c r="M14" s="74">
        <v>0.9</v>
      </c>
      <c r="N14" s="75">
        <f t="shared" si="3"/>
        <v>0.70833333333333337</v>
      </c>
      <c r="O14" s="76">
        <f t="shared" si="7"/>
        <v>1716.6600000000003</v>
      </c>
      <c r="P14" s="76">
        <f t="shared" si="8"/>
        <v>976.13999999999987</v>
      </c>
      <c r="Q14" s="77">
        <f t="shared" si="9"/>
        <v>488.06999999999994</v>
      </c>
    </row>
    <row r="15" spans="1:17" s="84" customFormat="1" x14ac:dyDescent="0.25">
      <c r="A15" s="78">
        <v>4.21</v>
      </c>
      <c r="B15" s="78">
        <f t="shared" si="0"/>
        <v>0.52625</v>
      </c>
      <c r="C15" s="79">
        <v>2244</v>
      </c>
      <c r="D15" s="80">
        <v>0.9</v>
      </c>
      <c r="E15" s="81">
        <f t="shared" si="4"/>
        <v>0.70166666666666666</v>
      </c>
      <c r="F15" s="92">
        <f t="shared" si="1"/>
        <v>1417.086</v>
      </c>
      <c r="G15" s="92">
        <f t="shared" si="5"/>
        <v>826.91399999999999</v>
      </c>
      <c r="H15" s="93">
        <f t="shared" si="6"/>
        <v>413.45699999999999</v>
      </c>
      <c r="I15" s="83">
        <f t="shared" si="2"/>
        <v>0.63149999999999995</v>
      </c>
      <c r="J15" s="83"/>
      <c r="K15" s="78">
        <v>4.21</v>
      </c>
      <c r="L15" s="79">
        <v>2692.8</v>
      </c>
      <c r="M15" s="80">
        <v>0.9</v>
      </c>
      <c r="N15" s="81">
        <f t="shared" si="3"/>
        <v>0.70166666666666666</v>
      </c>
      <c r="O15" s="65">
        <f t="shared" si="7"/>
        <v>1700.5032000000003</v>
      </c>
      <c r="P15" s="65">
        <f t="shared" si="8"/>
        <v>992.29679999999985</v>
      </c>
      <c r="Q15" s="67">
        <f t="shared" si="9"/>
        <v>496.14839999999992</v>
      </c>
    </row>
    <row r="16" spans="1:17" s="84" customFormat="1" x14ac:dyDescent="0.25">
      <c r="A16" s="72">
        <v>4.1900000000000004</v>
      </c>
      <c r="B16" s="72">
        <f t="shared" si="0"/>
        <v>0.52375000000000005</v>
      </c>
      <c r="C16" s="73">
        <v>2244</v>
      </c>
      <c r="D16" s="74">
        <v>0.9</v>
      </c>
      <c r="E16" s="75">
        <f t="shared" si="4"/>
        <v>0.69833333333333336</v>
      </c>
      <c r="F16" s="90">
        <f t="shared" si="1"/>
        <v>1410.354</v>
      </c>
      <c r="G16" s="90">
        <f t="shared" si="5"/>
        <v>833.64599999999996</v>
      </c>
      <c r="H16" s="91">
        <f t="shared" si="6"/>
        <v>416.82299999999998</v>
      </c>
      <c r="I16" s="83">
        <f t="shared" si="2"/>
        <v>0.62850000000000006</v>
      </c>
      <c r="J16" s="83"/>
      <c r="K16" s="72">
        <v>4.1900000000000004</v>
      </c>
      <c r="L16" s="73">
        <v>2692.8</v>
      </c>
      <c r="M16" s="74">
        <v>0.9</v>
      </c>
      <c r="N16" s="75">
        <f t="shared" si="3"/>
        <v>0.69833333333333336</v>
      </c>
      <c r="O16" s="76">
        <f t="shared" si="7"/>
        <v>1692.4248000000005</v>
      </c>
      <c r="P16" s="76">
        <f t="shared" si="8"/>
        <v>1000.3751999999997</v>
      </c>
      <c r="Q16" s="77">
        <f t="shared" si="9"/>
        <v>500.18759999999986</v>
      </c>
    </row>
    <row r="17" spans="1:17" s="84" customFormat="1" x14ac:dyDescent="0.25">
      <c r="A17" s="78">
        <v>4</v>
      </c>
      <c r="B17" s="78">
        <f t="shared" si="0"/>
        <v>0.5</v>
      </c>
      <c r="C17" s="79">
        <v>2244</v>
      </c>
      <c r="D17" s="80">
        <v>0.9</v>
      </c>
      <c r="E17" s="81">
        <f t="shared" si="4"/>
        <v>0.66666666666666663</v>
      </c>
      <c r="F17" s="92">
        <f t="shared" si="1"/>
        <v>1346.4</v>
      </c>
      <c r="G17" s="92">
        <f t="shared" si="5"/>
        <v>897.59999999999991</v>
      </c>
      <c r="H17" s="93">
        <f t="shared" si="6"/>
        <v>448.79999999999995</v>
      </c>
      <c r="I17" s="83">
        <f t="shared" si="2"/>
        <v>0.60000000000000009</v>
      </c>
      <c r="J17" s="83"/>
      <c r="K17" s="78">
        <v>4</v>
      </c>
      <c r="L17" s="79">
        <v>2692.8</v>
      </c>
      <c r="M17" s="80">
        <v>0.9</v>
      </c>
      <c r="N17" s="81">
        <f t="shared" si="3"/>
        <v>0.66666666666666663</v>
      </c>
      <c r="O17" s="65">
        <f t="shared" si="7"/>
        <v>1615.6800000000003</v>
      </c>
      <c r="P17" s="65">
        <f t="shared" si="8"/>
        <v>1077.1199999999999</v>
      </c>
      <c r="Q17" s="67">
        <f t="shared" si="9"/>
        <v>538.55999999999995</v>
      </c>
    </row>
    <row r="18" spans="1:17" s="84" customFormat="1" x14ac:dyDescent="0.25">
      <c r="A18" s="72">
        <v>3.75</v>
      </c>
      <c r="B18" s="72">
        <f t="shared" si="0"/>
        <v>0.46875</v>
      </c>
      <c r="C18" s="73">
        <v>2244</v>
      </c>
      <c r="D18" s="74">
        <v>0.9</v>
      </c>
      <c r="E18" s="75">
        <f t="shared" si="4"/>
        <v>0.625</v>
      </c>
      <c r="F18" s="90">
        <f t="shared" si="1"/>
        <v>1262.25</v>
      </c>
      <c r="G18" s="90">
        <f t="shared" si="5"/>
        <v>981.75</v>
      </c>
      <c r="H18" s="91">
        <f t="shared" si="6"/>
        <v>490.875</v>
      </c>
      <c r="I18" s="83">
        <f t="shared" si="2"/>
        <v>0.5625</v>
      </c>
      <c r="J18" s="83"/>
      <c r="K18" s="72">
        <v>3.75</v>
      </c>
      <c r="L18" s="73">
        <v>2692.8</v>
      </c>
      <c r="M18" s="74">
        <v>0.9</v>
      </c>
      <c r="N18" s="75">
        <f t="shared" si="3"/>
        <v>0.625</v>
      </c>
      <c r="O18" s="76">
        <f t="shared" si="7"/>
        <v>1514.7000000000003</v>
      </c>
      <c r="P18" s="76">
        <f t="shared" si="8"/>
        <v>1178.0999999999999</v>
      </c>
      <c r="Q18" s="77">
        <f t="shared" si="9"/>
        <v>589.04999999999995</v>
      </c>
    </row>
    <row r="19" spans="1:17" s="84" customFormat="1" x14ac:dyDescent="0.25">
      <c r="A19" s="78">
        <v>3.5</v>
      </c>
      <c r="B19" s="78">
        <f t="shared" si="0"/>
        <v>0.4375</v>
      </c>
      <c r="C19" s="79">
        <v>2244</v>
      </c>
      <c r="D19" s="80">
        <v>0.9</v>
      </c>
      <c r="E19" s="81">
        <f t="shared" si="4"/>
        <v>0.58333333333333337</v>
      </c>
      <c r="F19" s="92">
        <f t="shared" si="1"/>
        <v>1178.1000000000001</v>
      </c>
      <c r="G19" s="92">
        <f t="shared" si="5"/>
        <v>1065.8999999999999</v>
      </c>
      <c r="H19" s="93">
        <f t="shared" si="6"/>
        <v>532.94999999999993</v>
      </c>
      <c r="I19" s="83">
        <f t="shared" si="2"/>
        <v>0.52500000000000002</v>
      </c>
      <c r="J19" s="83"/>
      <c r="K19" s="78">
        <v>3.5</v>
      </c>
      <c r="L19" s="79">
        <v>2692.8</v>
      </c>
      <c r="M19" s="80">
        <v>0.9</v>
      </c>
      <c r="N19" s="81">
        <f t="shared" si="3"/>
        <v>0.58333333333333337</v>
      </c>
      <c r="O19" s="65">
        <f t="shared" si="7"/>
        <v>1413.7200000000003</v>
      </c>
      <c r="P19" s="65">
        <f t="shared" si="8"/>
        <v>1279.08</v>
      </c>
      <c r="Q19" s="67">
        <f t="shared" si="9"/>
        <v>639.54</v>
      </c>
    </row>
    <row r="20" spans="1:17" s="84" customFormat="1" x14ac:dyDescent="0.25">
      <c r="A20" s="72">
        <v>3.25</v>
      </c>
      <c r="B20" s="72">
        <f t="shared" si="0"/>
        <v>0.40625</v>
      </c>
      <c r="C20" s="73">
        <v>2244</v>
      </c>
      <c r="D20" s="74">
        <v>0.9</v>
      </c>
      <c r="E20" s="75">
        <f t="shared" si="4"/>
        <v>0.54166666666666663</v>
      </c>
      <c r="F20" s="90">
        <f t="shared" si="1"/>
        <v>1093.95</v>
      </c>
      <c r="G20" s="90">
        <f t="shared" si="5"/>
        <v>1150.05</v>
      </c>
      <c r="H20" s="91">
        <f t="shared" si="6"/>
        <v>575.02499999999998</v>
      </c>
      <c r="I20" s="83">
        <f t="shared" si="2"/>
        <v>0.48750000000000004</v>
      </c>
      <c r="J20" s="83"/>
      <c r="K20" s="72">
        <v>3.25</v>
      </c>
      <c r="L20" s="73">
        <v>2692.8</v>
      </c>
      <c r="M20" s="74">
        <v>0.9</v>
      </c>
      <c r="N20" s="75">
        <f t="shared" si="3"/>
        <v>0.54166666666666663</v>
      </c>
      <c r="O20" s="76">
        <f t="shared" si="7"/>
        <v>1312.7400000000002</v>
      </c>
      <c r="P20" s="76">
        <f t="shared" si="8"/>
        <v>1380.06</v>
      </c>
      <c r="Q20" s="77">
        <f t="shared" si="9"/>
        <v>690.03</v>
      </c>
    </row>
    <row r="21" spans="1:17" s="84" customFormat="1" x14ac:dyDescent="0.25">
      <c r="A21" s="78">
        <v>3</v>
      </c>
      <c r="B21" s="78">
        <f t="shared" si="0"/>
        <v>0.375</v>
      </c>
      <c r="C21" s="79">
        <v>2244</v>
      </c>
      <c r="D21" s="80">
        <v>0.9</v>
      </c>
      <c r="E21" s="81">
        <f t="shared" si="4"/>
        <v>0.5</v>
      </c>
      <c r="F21" s="92">
        <f>C21*D21*E21</f>
        <v>1009.8000000000001</v>
      </c>
      <c r="G21" s="92">
        <f>C21-F21</f>
        <v>1234.1999999999998</v>
      </c>
      <c r="H21" s="93">
        <f>G21/2</f>
        <v>617.09999999999991</v>
      </c>
      <c r="I21" s="83">
        <f t="shared" si="2"/>
        <v>0.45</v>
      </c>
      <c r="J21" s="83"/>
      <c r="K21" s="78">
        <v>3</v>
      </c>
      <c r="L21" s="79">
        <v>2692.8</v>
      </c>
      <c r="M21" s="80">
        <v>0.9</v>
      </c>
      <c r="N21" s="81">
        <f t="shared" si="3"/>
        <v>0.5</v>
      </c>
      <c r="O21" s="65">
        <f t="shared" si="7"/>
        <v>1211.7600000000002</v>
      </c>
      <c r="P21" s="65">
        <f t="shared" si="8"/>
        <v>1481.04</v>
      </c>
      <c r="Q21" s="67">
        <f t="shared" si="9"/>
        <v>740.52</v>
      </c>
    </row>
    <row r="22" spans="1:17" s="84" customFormat="1" ht="15.75" x14ac:dyDescent="0.25">
      <c r="A22" s="78"/>
      <c r="B22" s="78"/>
      <c r="C22" s="79"/>
      <c r="D22" s="80"/>
      <c r="E22" s="81"/>
      <c r="F22" s="65"/>
      <c r="G22" s="65"/>
      <c r="H22" s="85"/>
    </row>
    <row r="23" spans="1:17" s="84" customFormat="1" ht="15.75" x14ac:dyDescent="0.25">
      <c r="A23" s="86" t="s">
        <v>7</v>
      </c>
      <c r="B23" s="86"/>
      <c r="F23" s="87"/>
      <c r="G23" s="87"/>
      <c r="H23" s="85"/>
      <c r="K23" s="86" t="s">
        <v>7</v>
      </c>
      <c r="O23" s="87"/>
      <c r="P23" s="87"/>
    </row>
    <row r="24" spans="1:17" s="84" customFormat="1" x14ac:dyDescent="0.25">
      <c r="A24" s="88" t="s">
        <v>26</v>
      </c>
      <c r="B24" s="88">
        <v>8</v>
      </c>
      <c r="C24" s="88" t="s">
        <v>27</v>
      </c>
      <c r="D24" s="88" t="s">
        <v>23</v>
      </c>
      <c r="E24" s="88" t="s">
        <v>25</v>
      </c>
      <c r="F24" s="88" t="s">
        <v>23</v>
      </c>
      <c r="G24" s="88" t="s">
        <v>24</v>
      </c>
      <c r="H24" s="88" t="s">
        <v>33</v>
      </c>
      <c r="K24" s="88" t="s">
        <v>26</v>
      </c>
      <c r="L24" s="88" t="s">
        <v>27</v>
      </c>
      <c r="M24" s="88" t="s">
        <v>23</v>
      </c>
      <c r="N24" s="88" t="s">
        <v>25</v>
      </c>
      <c r="O24" s="88" t="s">
        <v>23</v>
      </c>
      <c r="P24" s="88" t="s">
        <v>24</v>
      </c>
      <c r="Q24" s="88" t="s">
        <v>33</v>
      </c>
    </row>
    <row r="25" spans="1:17" s="84" customFormat="1" x14ac:dyDescent="0.25">
      <c r="A25" s="72">
        <v>6</v>
      </c>
      <c r="B25" s="72">
        <f>A25/$B$5</f>
        <v>0.75</v>
      </c>
      <c r="C25" s="73">
        <v>908</v>
      </c>
      <c r="D25" s="74">
        <v>0.9</v>
      </c>
      <c r="E25" s="75">
        <f t="shared" ref="E25:E41" si="10">A25/$A$25</f>
        <v>1</v>
      </c>
      <c r="F25" s="90">
        <f>C25*D25*E25</f>
        <v>817.2</v>
      </c>
      <c r="G25" s="90">
        <f>C25-F25</f>
        <v>90.799999999999955</v>
      </c>
      <c r="H25" s="91">
        <f>G25/2</f>
        <v>45.399999999999977</v>
      </c>
      <c r="K25" s="72">
        <v>6</v>
      </c>
      <c r="L25" s="73">
        <v>1089.5999999999999</v>
      </c>
      <c r="M25" s="74">
        <v>0.9</v>
      </c>
      <c r="N25" s="75">
        <f t="shared" ref="N25:N40" si="11">K25/$A$25</f>
        <v>1</v>
      </c>
      <c r="O25" s="76">
        <f>L25*M25*N25</f>
        <v>980.64</v>
      </c>
      <c r="P25" s="76">
        <f>L25-O25</f>
        <v>108.95999999999992</v>
      </c>
      <c r="Q25" s="77">
        <f>P25/2</f>
        <v>54.479999999999961</v>
      </c>
    </row>
    <row r="26" spans="1:17" s="84" customFormat="1" x14ac:dyDescent="0.25">
      <c r="A26" s="78">
        <v>5.75</v>
      </c>
      <c r="B26" s="78">
        <f t="shared" ref="B26:B41" si="12">A26/$B$5</f>
        <v>0.71875</v>
      </c>
      <c r="C26" s="79">
        <v>908</v>
      </c>
      <c r="D26" s="80">
        <v>0.9</v>
      </c>
      <c r="E26" s="81">
        <f t="shared" si="10"/>
        <v>0.95833333333333337</v>
      </c>
      <c r="F26" s="92">
        <f>C26*D26*E26</f>
        <v>783.15000000000009</v>
      </c>
      <c r="G26" s="92">
        <f t="shared" ref="G26:G41" si="13">C26-F26</f>
        <v>124.84999999999991</v>
      </c>
      <c r="H26" s="93">
        <f t="shared" ref="H26:H41" si="14">G26/2</f>
        <v>62.424999999999955</v>
      </c>
      <c r="K26" s="78">
        <v>5.75</v>
      </c>
      <c r="L26" s="79">
        <v>1090.5999999999999</v>
      </c>
      <c r="M26" s="80">
        <v>0.9</v>
      </c>
      <c r="N26" s="81">
        <f>K26/$A$25</f>
        <v>0.95833333333333337</v>
      </c>
      <c r="O26" s="65">
        <f>L26*M26*N26</f>
        <v>940.64250000000004</v>
      </c>
      <c r="P26" s="65">
        <f>L26-O26</f>
        <v>149.95749999999987</v>
      </c>
      <c r="Q26" s="67">
        <f>P26/2</f>
        <v>74.978749999999934</v>
      </c>
    </row>
    <row r="27" spans="1:17" s="84" customFormat="1" x14ac:dyDescent="0.25">
      <c r="A27" s="72">
        <v>5.5</v>
      </c>
      <c r="B27" s="72">
        <f t="shared" si="12"/>
        <v>0.6875</v>
      </c>
      <c r="C27" s="73">
        <v>908</v>
      </c>
      <c r="D27" s="74">
        <v>0.9</v>
      </c>
      <c r="E27" s="75">
        <f t="shared" si="10"/>
        <v>0.91666666666666663</v>
      </c>
      <c r="F27" s="90">
        <f t="shared" ref="F27:F41" si="15">C27*D27*E27</f>
        <v>749.1</v>
      </c>
      <c r="G27" s="90">
        <f>C27-F27</f>
        <v>158.89999999999998</v>
      </c>
      <c r="H27" s="91">
        <f t="shared" si="14"/>
        <v>79.449999999999989</v>
      </c>
      <c r="K27" s="72">
        <v>5.5</v>
      </c>
      <c r="L27" s="73">
        <v>1089.5999999999999</v>
      </c>
      <c r="M27" s="74">
        <v>0.9</v>
      </c>
      <c r="N27" s="75">
        <f t="shared" si="11"/>
        <v>0.91666666666666663</v>
      </c>
      <c r="O27" s="76">
        <f t="shared" ref="O27:O40" si="16">L27*M27*N27</f>
        <v>898.92</v>
      </c>
      <c r="P27" s="76">
        <f t="shared" ref="P27:P39" si="17">L27-O27</f>
        <v>190.67999999999995</v>
      </c>
      <c r="Q27" s="77">
        <f t="shared" ref="Q27:Q39" si="18">P27/2</f>
        <v>95.339999999999975</v>
      </c>
    </row>
    <row r="28" spans="1:17" s="84" customFormat="1" x14ac:dyDescent="0.25">
      <c r="A28" s="78">
        <v>5.25</v>
      </c>
      <c r="B28" s="78">
        <f t="shared" si="12"/>
        <v>0.65625</v>
      </c>
      <c r="C28" s="79">
        <v>908</v>
      </c>
      <c r="D28" s="80">
        <v>0.9</v>
      </c>
      <c r="E28" s="81">
        <f t="shared" si="10"/>
        <v>0.875</v>
      </c>
      <c r="F28" s="92">
        <f t="shared" si="15"/>
        <v>715.05000000000007</v>
      </c>
      <c r="G28" s="92">
        <f t="shared" si="13"/>
        <v>192.94999999999993</v>
      </c>
      <c r="H28" s="93">
        <f t="shared" si="14"/>
        <v>96.474999999999966</v>
      </c>
      <c r="K28" s="78">
        <v>5.25</v>
      </c>
      <c r="L28" s="79">
        <v>1089.5999999999999</v>
      </c>
      <c r="M28" s="80">
        <v>0.9</v>
      </c>
      <c r="N28" s="81">
        <f t="shared" si="11"/>
        <v>0.875</v>
      </c>
      <c r="O28" s="65">
        <f t="shared" si="16"/>
        <v>858.06</v>
      </c>
      <c r="P28" s="65">
        <f t="shared" si="17"/>
        <v>231.53999999999996</v>
      </c>
      <c r="Q28" s="67">
        <f t="shared" si="18"/>
        <v>115.76999999999998</v>
      </c>
    </row>
    <row r="29" spans="1:17" s="84" customFormat="1" x14ac:dyDescent="0.25">
      <c r="A29" s="72">
        <v>5</v>
      </c>
      <c r="B29" s="72">
        <f t="shared" si="12"/>
        <v>0.625</v>
      </c>
      <c r="C29" s="73">
        <v>908</v>
      </c>
      <c r="D29" s="74">
        <v>0.9</v>
      </c>
      <c r="E29" s="75">
        <f t="shared" si="10"/>
        <v>0.83333333333333337</v>
      </c>
      <c r="F29" s="90">
        <f t="shared" si="15"/>
        <v>681.00000000000011</v>
      </c>
      <c r="G29" s="90">
        <f t="shared" si="13"/>
        <v>226.99999999999989</v>
      </c>
      <c r="H29" s="91">
        <f t="shared" si="14"/>
        <v>113.49999999999994</v>
      </c>
      <c r="K29" s="72">
        <v>5</v>
      </c>
      <c r="L29" s="73">
        <v>1089.5999999999999</v>
      </c>
      <c r="M29" s="74">
        <v>0.9</v>
      </c>
      <c r="N29" s="75">
        <f t="shared" si="11"/>
        <v>0.83333333333333337</v>
      </c>
      <c r="O29" s="76">
        <f t="shared" si="16"/>
        <v>817.2</v>
      </c>
      <c r="P29" s="76">
        <f t="shared" si="17"/>
        <v>272.39999999999986</v>
      </c>
      <c r="Q29" s="77">
        <f t="shared" si="18"/>
        <v>136.19999999999993</v>
      </c>
    </row>
    <row r="30" spans="1:17" s="84" customFormat="1" x14ac:dyDescent="0.25">
      <c r="A30" s="78">
        <v>4.75</v>
      </c>
      <c r="B30" s="78">
        <f t="shared" si="12"/>
        <v>0.59375</v>
      </c>
      <c r="C30" s="79">
        <v>908</v>
      </c>
      <c r="D30" s="80">
        <v>0.9</v>
      </c>
      <c r="E30" s="81">
        <f t="shared" si="10"/>
        <v>0.79166666666666663</v>
      </c>
      <c r="F30" s="92">
        <f t="shared" si="15"/>
        <v>646.95000000000005</v>
      </c>
      <c r="G30" s="92">
        <f t="shared" si="13"/>
        <v>261.04999999999995</v>
      </c>
      <c r="H30" s="93">
        <f t="shared" si="14"/>
        <v>130.52499999999998</v>
      </c>
      <c r="K30" s="78">
        <v>4.75</v>
      </c>
      <c r="L30" s="79">
        <v>1089.5999999999999</v>
      </c>
      <c r="M30" s="80">
        <v>0.9</v>
      </c>
      <c r="N30" s="81">
        <f t="shared" si="11"/>
        <v>0.79166666666666663</v>
      </c>
      <c r="O30" s="65">
        <f t="shared" si="16"/>
        <v>776.33999999999992</v>
      </c>
      <c r="P30" s="65">
        <f t="shared" si="17"/>
        <v>313.26</v>
      </c>
      <c r="Q30" s="67">
        <f t="shared" si="18"/>
        <v>156.63</v>
      </c>
    </row>
    <row r="31" spans="1:17" s="84" customFormat="1" x14ac:dyDescent="0.25">
      <c r="A31" s="72">
        <v>4.5</v>
      </c>
      <c r="B31" s="72">
        <f t="shared" si="12"/>
        <v>0.5625</v>
      </c>
      <c r="C31" s="73">
        <v>908</v>
      </c>
      <c r="D31" s="74">
        <v>0.9</v>
      </c>
      <c r="E31" s="75">
        <f t="shared" si="10"/>
        <v>0.75</v>
      </c>
      <c r="F31" s="90">
        <f t="shared" si="15"/>
        <v>612.90000000000009</v>
      </c>
      <c r="G31" s="90">
        <f t="shared" si="13"/>
        <v>295.09999999999991</v>
      </c>
      <c r="H31" s="91">
        <f t="shared" si="14"/>
        <v>147.54999999999995</v>
      </c>
      <c r="K31" s="72">
        <v>4.5</v>
      </c>
      <c r="L31" s="73">
        <v>1089.5999999999999</v>
      </c>
      <c r="M31" s="74">
        <v>0.9</v>
      </c>
      <c r="N31" s="75">
        <f t="shared" si="11"/>
        <v>0.75</v>
      </c>
      <c r="O31" s="76">
        <f t="shared" si="16"/>
        <v>735.48</v>
      </c>
      <c r="P31" s="76">
        <f t="shared" si="17"/>
        <v>354.11999999999989</v>
      </c>
      <c r="Q31" s="77">
        <f t="shared" si="18"/>
        <v>177.05999999999995</v>
      </c>
    </row>
    <row r="32" spans="1:17" s="84" customFormat="1" x14ac:dyDescent="0.25">
      <c r="A32" s="78">
        <v>4.3</v>
      </c>
      <c r="B32" s="78">
        <f t="shared" si="12"/>
        <v>0.53749999999999998</v>
      </c>
      <c r="C32" s="79">
        <v>908</v>
      </c>
      <c r="D32" s="80">
        <v>0.9</v>
      </c>
      <c r="E32" s="81">
        <f t="shared" si="10"/>
        <v>0.71666666666666667</v>
      </c>
      <c r="F32" s="92">
        <f t="shared" si="15"/>
        <v>585.66000000000008</v>
      </c>
      <c r="G32" s="92">
        <f t="shared" si="13"/>
        <v>322.33999999999992</v>
      </c>
      <c r="H32" s="93">
        <f t="shared" si="14"/>
        <v>161.16999999999996</v>
      </c>
      <c r="K32" s="78">
        <v>4.3</v>
      </c>
      <c r="L32" s="79">
        <v>1089.5999999999999</v>
      </c>
      <c r="M32" s="80">
        <v>0.9</v>
      </c>
      <c r="N32" s="81">
        <f t="shared" si="11"/>
        <v>0.71666666666666667</v>
      </c>
      <c r="O32" s="65">
        <f t="shared" si="16"/>
        <v>702.79200000000003</v>
      </c>
      <c r="P32" s="65">
        <f t="shared" si="17"/>
        <v>386.80799999999988</v>
      </c>
      <c r="Q32" s="67">
        <f t="shared" si="18"/>
        <v>193.40399999999994</v>
      </c>
    </row>
    <row r="33" spans="1:17" s="84" customFormat="1" x14ac:dyDescent="0.25">
      <c r="A33" s="72">
        <v>4.25</v>
      </c>
      <c r="B33" s="72">
        <f t="shared" si="12"/>
        <v>0.53125</v>
      </c>
      <c r="C33" s="73">
        <v>908</v>
      </c>
      <c r="D33" s="74">
        <v>0.9</v>
      </c>
      <c r="E33" s="75">
        <f t="shared" si="10"/>
        <v>0.70833333333333337</v>
      </c>
      <c r="F33" s="90">
        <f t="shared" si="15"/>
        <v>578.85</v>
      </c>
      <c r="G33" s="90">
        <f t="shared" si="13"/>
        <v>329.15</v>
      </c>
      <c r="H33" s="91">
        <f t="shared" si="14"/>
        <v>164.57499999999999</v>
      </c>
      <c r="K33" s="72">
        <v>4.25</v>
      </c>
      <c r="L33" s="73">
        <v>1089.5999999999999</v>
      </c>
      <c r="M33" s="74">
        <v>0.9</v>
      </c>
      <c r="N33" s="75">
        <f t="shared" si="11"/>
        <v>0.70833333333333337</v>
      </c>
      <c r="O33" s="76">
        <f t="shared" si="16"/>
        <v>694.62</v>
      </c>
      <c r="P33" s="76">
        <f t="shared" si="17"/>
        <v>394.9799999999999</v>
      </c>
      <c r="Q33" s="77">
        <f t="shared" si="18"/>
        <v>197.48999999999995</v>
      </c>
    </row>
    <row r="34" spans="1:17" s="84" customFormat="1" x14ac:dyDescent="0.25">
      <c r="A34" s="78">
        <v>4.21</v>
      </c>
      <c r="B34" s="78">
        <f t="shared" si="12"/>
        <v>0.52625</v>
      </c>
      <c r="C34" s="79">
        <v>908</v>
      </c>
      <c r="D34" s="80">
        <v>0.9</v>
      </c>
      <c r="E34" s="81">
        <f t="shared" si="10"/>
        <v>0.70166666666666666</v>
      </c>
      <c r="F34" s="92">
        <f t="shared" si="15"/>
        <v>573.40200000000004</v>
      </c>
      <c r="G34" s="92">
        <f t="shared" si="13"/>
        <v>334.59799999999996</v>
      </c>
      <c r="H34" s="93">
        <f t="shared" si="14"/>
        <v>167.29899999999998</v>
      </c>
      <c r="K34" s="78">
        <v>4.21</v>
      </c>
      <c r="L34" s="79">
        <v>1089.5999999999999</v>
      </c>
      <c r="M34" s="80">
        <v>0.9</v>
      </c>
      <c r="N34" s="81">
        <f t="shared" si="11"/>
        <v>0.70166666666666666</v>
      </c>
      <c r="O34" s="65">
        <f t="shared" si="16"/>
        <v>688.08240000000001</v>
      </c>
      <c r="P34" s="65">
        <f t="shared" si="17"/>
        <v>401.5175999999999</v>
      </c>
      <c r="Q34" s="67">
        <f t="shared" si="18"/>
        <v>200.75879999999995</v>
      </c>
    </row>
    <row r="35" spans="1:17" s="84" customFormat="1" x14ac:dyDescent="0.25">
      <c r="A35" s="72">
        <v>4.1900000000000004</v>
      </c>
      <c r="B35" s="72">
        <f t="shared" si="12"/>
        <v>0.52375000000000005</v>
      </c>
      <c r="C35" s="73">
        <v>908</v>
      </c>
      <c r="D35" s="74">
        <v>0.9</v>
      </c>
      <c r="E35" s="75">
        <f t="shared" si="10"/>
        <v>0.69833333333333336</v>
      </c>
      <c r="F35" s="90">
        <f t="shared" si="15"/>
        <v>570.67800000000011</v>
      </c>
      <c r="G35" s="90">
        <f t="shared" si="13"/>
        <v>337.32199999999989</v>
      </c>
      <c r="H35" s="91">
        <f t="shared" si="14"/>
        <v>168.66099999999994</v>
      </c>
      <c r="K35" s="72">
        <v>4.1900000000000004</v>
      </c>
      <c r="L35" s="73">
        <v>1089.5999999999999</v>
      </c>
      <c r="M35" s="74">
        <v>0.9</v>
      </c>
      <c r="N35" s="75">
        <f t="shared" si="11"/>
        <v>0.69833333333333336</v>
      </c>
      <c r="O35" s="76">
        <f t="shared" si="16"/>
        <v>684.81360000000006</v>
      </c>
      <c r="P35" s="76">
        <f t="shared" si="17"/>
        <v>404.78639999999984</v>
      </c>
      <c r="Q35" s="77">
        <f t="shared" si="18"/>
        <v>202.39319999999992</v>
      </c>
    </row>
    <row r="36" spans="1:17" s="84" customFormat="1" x14ac:dyDescent="0.25">
      <c r="A36" s="78">
        <v>4</v>
      </c>
      <c r="B36" s="78">
        <f t="shared" si="12"/>
        <v>0.5</v>
      </c>
      <c r="C36" s="79">
        <v>908</v>
      </c>
      <c r="D36" s="80">
        <v>0.9</v>
      </c>
      <c r="E36" s="81">
        <f t="shared" si="10"/>
        <v>0.66666666666666663</v>
      </c>
      <c r="F36" s="92">
        <f t="shared" si="15"/>
        <v>544.79999999999995</v>
      </c>
      <c r="G36" s="92">
        <f t="shared" si="13"/>
        <v>363.20000000000005</v>
      </c>
      <c r="H36" s="93">
        <f t="shared" si="14"/>
        <v>181.60000000000002</v>
      </c>
      <c r="K36" s="78">
        <v>4</v>
      </c>
      <c r="L36" s="79">
        <v>1089.5999999999999</v>
      </c>
      <c r="M36" s="80">
        <v>0.9</v>
      </c>
      <c r="N36" s="81">
        <f t="shared" si="11"/>
        <v>0.66666666666666663</v>
      </c>
      <c r="O36" s="65">
        <f t="shared" si="16"/>
        <v>653.76</v>
      </c>
      <c r="P36" s="65">
        <f t="shared" si="17"/>
        <v>435.83999999999992</v>
      </c>
      <c r="Q36" s="67">
        <f t="shared" si="18"/>
        <v>217.91999999999996</v>
      </c>
    </row>
    <row r="37" spans="1:17" s="84" customFormat="1" x14ac:dyDescent="0.25">
      <c r="A37" s="72">
        <v>3.75</v>
      </c>
      <c r="B37" s="72">
        <f t="shared" si="12"/>
        <v>0.46875</v>
      </c>
      <c r="C37" s="73">
        <v>908</v>
      </c>
      <c r="D37" s="74">
        <v>0.9</v>
      </c>
      <c r="E37" s="75">
        <f t="shared" si="10"/>
        <v>0.625</v>
      </c>
      <c r="F37" s="90">
        <f t="shared" si="15"/>
        <v>510.75</v>
      </c>
      <c r="G37" s="90">
        <f t="shared" si="13"/>
        <v>397.25</v>
      </c>
      <c r="H37" s="91">
        <f t="shared" si="14"/>
        <v>198.625</v>
      </c>
      <c r="K37" s="72">
        <v>3.75</v>
      </c>
      <c r="L37" s="73">
        <v>1089.5999999999999</v>
      </c>
      <c r="M37" s="74">
        <v>0.9</v>
      </c>
      <c r="N37" s="75">
        <f t="shared" si="11"/>
        <v>0.625</v>
      </c>
      <c r="O37" s="76">
        <f t="shared" si="16"/>
        <v>612.9</v>
      </c>
      <c r="P37" s="76">
        <f t="shared" si="17"/>
        <v>476.69999999999993</v>
      </c>
      <c r="Q37" s="77">
        <f t="shared" si="18"/>
        <v>238.34999999999997</v>
      </c>
    </row>
    <row r="38" spans="1:17" s="84" customFormat="1" x14ac:dyDescent="0.25">
      <c r="A38" s="78">
        <v>3.5</v>
      </c>
      <c r="B38" s="78">
        <f t="shared" si="12"/>
        <v>0.4375</v>
      </c>
      <c r="C38" s="79">
        <v>908</v>
      </c>
      <c r="D38" s="80">
        <v>0.9</v>
      </c>
      <c r="E38" s="81">
        <f t="shared" si="10"/>
        <v>0.58333333333333337</v>
      </c>
      <c r="F38" s="92">
        <f t="shared" si="15"/>
        <v>476.70000000000005</v>
      </c>
      <c r="G38" s="92">
        <f t="shared" si="13"/>
        <v>431.29999999999995</v>
      </c>
      <c r="H38" s="93">
        <f t="shared" si="14"/>
        <v>215.64999999999998</v>
      </c>
      <c r="K38" s="78">
        <v>3.5</v>
      </c>
      <c r="L38" s="79">
        <v>1089.5999999999999</v>
      </c>
      <c r="M38" s="80">
        <v>0.9</v>
      </c>
      <c r="N38" s="81">
        <f t="shared" si="11"/>
        <v>0.58333333333333337</v>
      </c>
      <c r="O38" s="65">
        <f t="shared" si="16"/>
        <v>572.04000000000008</v>
      </c>
      <c r="P38" s="65">
        <f t="shared" si="17"/>
        <v>517.55999999999983</v>
      </c>
      <c r="Q38" s="67">
        <f t="shared" si="18"/>
        <v>258.77999999999992</v>
      </c>
    </row>
    <row r="39" spans="1:17" s="84" customFormat="1" x14ac:dyDescent="0.25">
      <c r="A39" s="72">
        <v>3.25</v>
      </c>
      <c r="B39" s="72">
        <f t="shared" si="12"/>
        <v>0.40625</v>
      </c>
      <c r="C39" s="73">
        <v>908</v>
      </c>
      <c r="D39" s="74">
        <v>0.9</v>
      </c>
      <c r="E39" s="75">
        <f t="shared" si="10"/>
        <v>0.54166666666666663</v>
      </c>
      <c r="F39" s="90">
        <f t="shared" si="15"/>
        <v>442.65</v>
      </c>
      <c r="G39" s="90">
        <f t="shared" si="13"/>
        <v>465.35</v>
      </c>
      <c r="H39" s="91">
        <f t="shared" si="14"/>
        <v>232.67500000000001</v>
      </c>
      <c r="K39" s="72">
        <v>3.25</v>
      </c>
      <c r="L39" s="73">
        <v>1089.5999999999999</v>
      </c>
      <c r="M39" s="74">
        <v>0.9</v>
      </c>
      <c r="N39" s="75">
        <f t="shared" si="11"/>
        <v>0.54166666666666663</v>
      </c>
      <c r="O39" s="76">
        <f t="shared" si="16"/>
        <v>531.17999999999995</v>
      </c>
      <c r="P39" s="76">
        <f t="shared" si="17"/>
        <v>558.41999999999996</v>
      </c>
      <c r="Q39" s="77">
        <f t="shared" si="18"/>
        <v>279.20999999999998</v>
      </c>
    </row>
    <row r="40" spans="1:17" s="84" customFormat="1" x14ac:dyDescent="0.25">
      <c r="A40" s="78">
        <v>3</v>
      </c>
      <c r="B40" s="78">
        <f t="shared" si="12"/>
        <v>0.375</v>
      </c>
      <c r="C40" s="79">
        <v>908</v>
      </c>
      <c r="D40" s="80">
        <v>0.9</v>
      </c>
      <c r="E40" s="81">
        <f t="shared" si="10"/>
        <v>0.5</v>
      </c>
      <c r="F40" s="92">
        <f t="shared" si="15"/>
        <v>408.6</v>
      </c>
      <c r="G40" s="92">
        <f t="shared" si="13"/>
        <v>499.4</v>
      </c>
      <c r="H40" s="93">
        <f t="shared" si="14"/>
        <v>249.7</v>
      </c>
      <c r="K40" s="78">
        <v>3</v>
      </c>
      <c r="L40" s="79">
        <v>1089.5999999999999</v>
      </c>
      <c r="M40" s="80">
        <v>0.9</v>
      </c>
      <c r="N40" s="81">
        <f t="shared" si="11"/>
        <v>0.5</v>
      </c>
      <c r="O40" s="65">
        <f t="shared" si="16"/>
        <v>490.32</v>
      </c>
      <c r="P40" s="65">
        <f>L40-O40</f>
        <v>599.28</v>
      </c>
      <c r="Q40" s="67">
        <f>P40/2</f>
        <v>299.64</v>
      </c>
    </row>
    <row r="41" spans="1:17" s="84" customFormat="1" x14ac:dyDescent="0.25">
      <c r="A41" s="89">
        <v>2.4</v>
      </c>
      <c r="B41" s="72">
        <f t="shared" si="12"/>
        <v>0.3</v>
      </c>
      <c r="C41" s="73">
        <v>908</v>
      </c>
      <c r="D41" s="74">
        <v>0.9</v>
      </c>
      <c r="E41" s="75">
        <f t="shared" si="10"/>
        <v>0.39999999999999997</v>
      </c>
      <c r="F41" s="90">
        <f t="shared" si="15"/>
        <v>326.88</v>
      </c>
      <c r="G41" s="90">
        <f t="shared" si="13"/>
        <v>581.12</v>
      </c>
      <c r="H41" s="91">
        <f t="shared" si="14"/>
        <v>290.56</v>
      </c>
      <c r="Q41" s="67"/>
    </row>
    <row r="42" spans="1:17" x14ac:dyDescent="0.25">
      <c r="K42" s="84"/>
      <c r="L42" s="84"/>
      <c r="M42" s="84"/>
      <c r="N42" s="84"/>
      <c r="O42" s="84"/>
      <c r="P42" s="84"/>
      <c r="Q42" s="84"/>
    </row>
    <row r="43" spans="1:17" x14ac:dyDescent="0.25">
      <c r="K43" s="84"/>
      <c r="L43" s="84"/>
      <c r="M43" s="84"/>
      <c r="N43" s="84"/>
      <c r="O43" s="84"/>
      <c r="P43" s="84"/>
      <c r="Q43" s="8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ECA5-26FC-41FD-9BE7-3CC55567D657}">
  <dimension ref="A1:AH41"/>
  <sheetViews>
    <sheetView zoomScaleNormal="100" workbookViewId="0">
      <selection sqref="A1:XFD1048576"/>
    </sheetView>
  </sheetViews>
  <sheetFormatPr defaultRowHeight="15" x14ac:dyDescent="0.25"/>
  <cols>
    <col min="1" max="1" width="12.109375" style="58" customWidth="1"/>
    <col min="2" max="2" width="5.33203125" style="58" hidden="1" customWidth="1"/>
    <col min="3" max="3" width="8.6640625" style="58" bestFit="1" customWidth="1"/>
    <col min="4" max="4" width="9" style="58" bestFit="1" customWidth="1"/>
    <col min="5" max="5" width="15.5546875" style="58" bestFit="1" customWidth="1"/>
    <col min="6" max="7" width="8.88671875" style="58"/>
    <col min="8" max="8" width="8.109375" style="58" bestFit="1" customWidth="1"/>
    <col min="9" max="9" width="6.5546875" style="58" hidden="1" customWidth="1"/>
    <col min="10" max="10" width="2.88671875" style="58" customWidth="1"/>
    <col min="11" max="11" width="12.21875" style="58" hidden="1" customWidth="1"/>
    <col min="12" max="12" width="8.6640625" style="58" hidden="1" customWidth="1"/>
    <col min="13" max="13" width="9" style="58" hidden="1" customWidth="1"/>
    <col min="14" max="14" width="15.5546875" style="58" hidden="1" customWidth="1"/>
    <col min="15" max="18" width="0" style="58" hidden="1" customWidth="1"/>
    <col min="19" max="19" width="12.21875" style="58" hidden="1" customWidth="1"/>
    <col min="20" max="20" width="8.6640625" style="58" hidden="1" customWidth="1"/>
    <col min="21" max="21" width="9" style="58" hidden="1" customWidth="1"/>
    <col min="22" max="22" width="15.5546875" style="58" hidden="1" customWidth="1"/>
    <col min="23" max="25" width="0" style="58" hidden="1" customWidth="1"/>
    <col min="26" max="26" width="9" style="99" bestFit="1" customWidth="1"/>
    <col min="27" max="27" width="15" style="99" bestFit="1" customWidth="1"/>
    <col min="28" max="28" width="9.77734375" style="100" customWidth="1"/>
    <col min="29" max="29" width="8.77734375" style="99" customWidth="1"/>
    <col min="30" max="30" width="8.77734375" style="99" bestFit="1" customWidth="1"/>
    <col min="31" max="31" width="8.6640625" style="99" bestFit="1" customWidth="1"/>
    <col min="32" max="32" width="8.21875" style="99" bestFit="1" customWidth="1"/>
    <col min="33" max="16384" width="8.88671875" style="58"/>
  </cols>
  <sheetData>
    <row r="1" spans="1:34" ht="15.75" x14ac:dyDescent="0.25">
      <c r="A1" s="32" t="s">
        <v>38</v>
      </c>
      <c r="B1" s="32"/>
      <c r="C1" s="52"/>
      <c r="D1" s="53"/>
      <c r="E1" s="53"/>
      <c r="F1" s="69"/>
      <c r="G1" s="54"/>
      <c r="H1" s="37"/>
      <c r="K1" s="32" t="s">
        <v>35</v>
      </c>
      <c r="L1" s="52"/>
      <c r="M1" s="53"/>
      <c r="N1" s="52"/>
      <c r="O1" s="69"/>
      <c r="P1" s="54"/>
      <c r="Q1" s="53"/>
      <c r="S1" s="32" t="s">
        <v>35</v>
      </c>
      <c r="T1" s="52"/>
      <c r="U1" s="53"/>
      <c r="V1" s="52"/>
      <c r="W1" s="69"/>
      <c r="X1" s="54"/>
      <c r="Y1" s="53"/>
      <c r="Z1" s="32" t="s">
        <v>42</v>
      </c>
      <c r="AA1" s="32"/>
      <c r="AB1" s="108"/>
      <c r="AC1" s="32" t="s">
        <v>39</v>
      </c>
      <c r="AD1" s="98"/>
      <c r="AE1" s="98"/>
      <c r="AF1" s="98"/>
    </row>
    <row r="2" spans="1:34" ht="15.75" x14ac:dyDescent="0.25">
      <c r="A2" s="47"/>
      <c r="B2" s="47"/>
      <c r="C2" s="55"/>
      <c r="D2" s="56"/>
      <c r="E2" s="55"/>
      <c r="F2" s="56"/>
      <c r="G2" s="57"/>
      <c r="H2" s="36"/>
    </row>
    <row r="3" spans="1:34" ht="15.75" x14ac:dyDescent="0.25">
      <c r="A3" s="95" t="s">
        <v>30</v>
      </c>
      <c r="B3" s="71"/>
      <c r="C3" s="55"/>
      <c r="D3" s="56"/>
      <c r="E3" s="55"/>
      <c r="F3" s="56"/>
      <c r="G3" s="57"/>
      <c r="H3" s="36"/>
      <c r="K3" s="70" t="s">
        <v>29</v>
      </c>
      <c r="S3" s="70" t="s">
        <v>37</v>
      </c>
      <c r="Z3" s="107" t="s">
        <v>37</v>
      </c>
      <c r="AD3" s="100"/>
      <c r="AE3" s="100"/>
    </row>
    <row r="4" spans="1:34" ht="15.75" x14ac:dyDescent="0.25">
      <c r="A4" s="49" t="s">
        <v>28</v>
      </c>
      <c r="B4" s="49" t="s">
        <v>34</v>
      </c>
      <c r="F4" s="68"/>
      <c r="G4" s="68"/>
      <c r="H4" s="36"/>
      <c r="K4" s="49" t="s">
        <v>28</v>
      </c>
      <c r="O4" s="68"/>
      <c r="P4" s="68"/>
      <c r="S4" s="49" t="s">
        <v>28</v>
      </c>
      <c r="W4" s="68"/>
      <c r="X4" s="68"/>
      <c r="Z4" s="106" t="s">
        <v>20</v>
      </c>
    </row>
    <row r="5" spans="1:34" x14ac:dyDescent="0.25">
      <c r="A5" s="32" t="s">
        <v>26</v>
      </c>
      <c r="B5" s="32">
        <v>8</v>
      </c>
      <c r="C5" s="32" t="s">
        <v>27</v>
      </c>
      <c r="D5" s="32" t="s">
        <v>23</v>
      </c>
      <c r="E5" s="32" t="s">
        <v>25</v>
      </c>
      <c r="F5" s="32" t="s">
        <v>23</v>
      </c>
      <c r="G5" s="95" t="s">
        <v>24</v>
      </c>
      <c r="H5" s="95" t="s">
        <v>33</v>
      </c>
      <c r="K5" s="32" t="s">
        <v>26</v>
      </c>
      <c r="L5" s="32" t="s">
        <v>27</v>
      </c>
      <c r="M5" s="32" t="s">
        <v>23</v>
      </c>
      <c r="N5" s="32" t="s">
        <v>25</v>
      </c>
      <c r="O5" s="32" t="s">
        <v>23</v>
      </c>
      <c r="P5" s="41" t="s">
        <v>24</v>
      </c>
      <c r="Q5" s="41" t="s">
        <v>33</v>
      </c>
      <c r="S5" s="32" t="s">
        <v>26</v>
      </c>
      <c r="T5" s="32" t="s">
        <v>27</v>
      </c>
      <c r="U5" s="32" t="s">
        <v>23</v>
      </c>
      <c r="V5" s="32" t="s">
        <v>25</v>
      </c>
      <c r="W5" s="32" t="s">
        <v>23</v>
      </c>
      <c r="X5" s="41" t="s">
        <v>24</v>
      </c>
      <c r="Y5" s="41" t="s">
        <v>33</v>
      </c>
      <c r="Z5" s="32" t="s">
        <v>13</v>
      </c>
      <c r="AA5" s="32" t="s">
        <v>5</v>
      </c>
      <c r="AB5" s="108" t="s">
        <v>23</v>
      </c>
      <c r="AC5" s="32"/>
      <c r="AD5" s="32" t="s">
        <v>40</v>
      </c>
      <c r="AE5" s="41" t="s">
        <v>24</v>
      </c>
      <c r="AF5" s="41" t="s">
        <v>33</v>
      </c>
      <c r="AH5" s="102" t="s">
        <v>36</v>
      </c>
    </row>
    <row r="6" spans="1:34" s="84" customFormat="1" x14ac:dyDescent="0.25">
      <c r="A6" s="72">
        <v>6</v>
      </c>
      <c r="B6" s="72">
        <f>A6/$B$5</f>
        <v>0.75</v>
      </c>
      <c r="C6" s="73">
        <v>2356</v>
      </c>
      <c r="D6" s="74">
        <v>0.9</v>
      </c>
      <c r="E6" s="75">
        <f>A6/$A$6</f>
        <v>1</v>
      </c>
      <c r="F6" s="90">
        <f>C6*D6*E6</f>
        <v>2120.4</v>
      </c>
      <c r="G6" s="96">
        <f>C6-F6</f>
        <v>235.59999999999991</v>
      </c>
      <c r="H6" s="97">
        <f>G6/2</f>
        <v>117.79999999999995</v>
      </c>
      <c r="I6" s="83">
        <f>F6/C6</f>
        <v>0.9</v>
      </c>
      <c r="J6" s="83"/>
      <c r="K6" s="72">
        <v>6</v>
      </c>
      <c r="L6" s="73">
        <v>2692.8</v>
      </c>
      <c r="M6" s="74">
        <v>0.9</v>
      </c>
      <c r="N6" s="75">
        <f>K6/$A$6</f>
        <v>1</v>
      </c>
      <c r="O6" s="76">
        <f>L6*M6*N6</f>
        <v>2423.5200000000004</v>
      </c>
      <c r="P6" s="76">
        <f>L6-O6</f>
        <v>269.27999999999975</v>
      </c>
      <c r="Q6" s="77">
        <f>P6/2</f>
        <v>134.63999999999987</v>
      </c>
      <c r="S6" s="72">
        <v>6</v>
      </c>
      <c r="T6" s="73">
        <v>3141</v>
      </c>
      <c r="U6" s="74">
        <v>0.9</v>
      </c>
      <c r="V6" s="75">
        <f>S6/$A$6</f>
        <v>1</v>
      </c>
      <c r="W6" s="76">
        <f>T6*U6*V6</f>
        <v>2826.9</v>
      </c>
      <c r="X6" s="76">
        <f>T6-W6</f>
        <v>314.09999999999991</v>
      </c>
      <c r="Y6" s="77">
        <f>X6/2</f>
        <v>157.04999999999995</v>
      </c>
      <c r="Z6" s="110">
        <v>6</v>
      </c>
      <c r="AA6" s="110">
        <v>3141</v>
      </c>
      <c r="AB6" s="111">
        <v>0.9</v>
      </c>
      <c r="AC6" s="112">
        <v>1</v>
      </c>
      <c r="AD6" s="113">
        <f>AA6*AB6*AC6</f>
        <v>2826.9</v>
      </c>
      <c r="AE6" s="105">
        <f>AA6-AD6</f>
        <v>314.09999999999991</v>
      </c>
      <c r="AF6" s="105">
        <f>AE6/2</f>
        <v>157.04999999999995</v>
      </c>
    </row>
    <row r="7" spans="1:34" s="84" customFormat="1" x14ac:dyDescent="0.25">
      <c r="A7" s="78">
        <v>5.75</v>
      </c>
      <c r="B7" s="78">
        <f t="shared" ref="B7:B20" si="0">A7/$B$5</f>
        <v>0.71875</v>
      </c>
      <c r="C7" s="73">
        <v>2356</v>
      </c>
      <c r="D7" s="80">
        <v>0.9</v>
      </c>
      <c r="E7" s="81">
        <f>A7/$A$6</f>
        <v>0.95833333333333337</v>
      </c>
      <c r="F7" s="92">
        <f t="shared" ref="F7:F20" si="1">C7*D7*E7</f>
        <v>2032.0500000000002</v>
      </c>
      <c r="G7" s="96">
        <f>C7-F7</f>
        <v>323.94999999999982</v>
      </c>
      <c r="H7" s="97">
        <f>G7/2</f>
        <v>161.97499999999991</v>
      </c>
      <c r="I7" s="83">
        <f t="shared" ref="I7:I20" si="2">F7/C7</f>
        <v>0.86250000000000004</v>
      </c>
      <c r="J7" s="83"/>
      <c r="K7" s="78">
        <v>5.75</v>
      </c>
      <c r="L7" s="79">
        <v>2692.8</v>
      </c>
      <c r="M7" s="80">
        <v>0.9</v>
      </c>
      <c r="N7" s="81">
        <f t="shared" ref="N7:N20" si="3">K7/$A$6</f>
        <v>0.95833333333333337</v>
      </c>
      <c r="O7" s="65">
        <f>L7*M7*N7</f>
        <v>2322.5400000000004</v>
      </c>
      <c r="P7" s="65">
        <f>L7-O7</f>
        <v>370.25999999999976</v>
      </c>
      <c r="Q7" s="67">
        <f>P7/2</f>
        <v>185.12999999999988</v>
      </c>
      <c r="S7" s="78">
        <v>5.75</v>
      </c>
      <c r="T7" s="73">
        <v>3141</v>
      </c>
      <c r="U7" s="80">
        <v>0.9</v>
      </c>
      <c r="V7" s="81">
        <f t="shared" ref="V7:V20" si="4">S7/$A$6</f>
        <v>0.95833333333333337</v>
      </c>
      <c r="W7" s="65">
        <f>T7*U7*V7</f>
        <v>2709.1125000000002</v>
      </c>
      <c r="X7" s="65">
        <f>T7-W7</f>
        <v>431.88749999999982</v>
      </c>
      <c r="Y7" s="67">
        <f>X7/2</f>
        <v>215.94374999999991</v>
      </c>
      <c r="Z7" s="101">
        <v>5.75</v>
      </c>
      <c r="AA7" s="101">
        <v>3141</v>
      </c>
      <c r="AB7" s="109">
        <v>0.9</v>
      </c>
      <c r="AC7" s="103">
        <v>0.95830000000000004</v>
      </c>
      <c r="AD7" s="104">
        <f t="shared" ref="AD7:AD19" si="5">AA7*AB7*AC7</f>
        <v>2709.01827</v>
      </c>
      <c r="AE7" s="105">
        <f>AA7-AD7</f>
        <v>431.98172999999997</v>
      </c>
      <c r="AF7" s="105">
        <f t="shared" ref="AF7:AF19" si="6">AE7/2</f>
        <v>215.99086499999999</v>
      </c>
    </row>
    <row r="8" spans="1:34" s="84" customFormat="1" x14ac:dyDescent="0.25">
      <c r="A8" s="72">
        <v>5.5</v>
      </c>
      <c r="B8" s="72">
        <f t="shared" si="0"/>
        <v>0.6875</v>
      </c>
      <c r="C8" s="73">
        <v>2356</v>
      </c>
      <c r="D8" s="74">
        <v>0.9</v>
      </c>
      <c r="E8" s="75">
        <f t="shared" ref="E8:E20" si="7">A8/$A$6</f>
        <v>0.91666666666666663</v>
      </c>
      <c r="F8" s="90">
        <f t="shared" si="1"/>
        <v>1943.7</v>
      </c>
      <c r="G8" s="96">
        <f t="shared" ref="G8:G20" si="8">C8-F8</f>
        <v>412.29999999999995</v>
      </c>
      <c r="H8" s="97">
        <f t="shared" ref="H8:H20" si="9">G8/2</f>
        <v>206.14999999999998</v>
      </c>
      <c r="I8" s="83">
        <f t="shared" si="2"/>
        <v>0.82500000000000007</v>
      </c>
      <c r="J8" s="83"/>
      <c r="K8" s="72">
        <v>5.5</v>
      </c>
      <c r="L8" s="73">
        <v>2692.8</v>
      </c>
      <c r="M8" s="74">
        <v>0.9</v>
      </c>
      <c r="N8" s="75">
        <f t="shared" si="3"/>
        <v>0.91666666666666663</v>
      </c>
      <c r="O8" s="76">
        <f t="shared" ref="O8:O20" si="10">L8*M8*N8</f>
        <v>2221.5600000000004</v>
      </c>
      <c r="P8" s="76">
        <f t="shared" ref="P8:P20" si="11">L8-O8</f>
        <v>471.23999999999978</v>
      </c>
      <c r="Q8" s="77">
        <f t="shared" ref="Q8:Q20" si="12">P8/2</f>
        <v>235.61999999999989</v>
      </c>
      <c r="S8" s="72">
        <v>5.5</v>
      </c>
      <c r="T8" s="73">
        <v>3141</v>
      </c>
      <c r="U8" s="74">
        <v>0.9</v>
      </c>
      <c r="V8" s="75">
        <f t="shared" si="4"/>
        <v>0.91666666666666663</v>
      </c>
      <c r="W8" s="76">
        <f t="shared" ref="W8:W20" si="13">T8*U8*V8</f>
        <v>2591.3249999999998</v>
      </c>
      <c r="X8" s="76">
        <f t="shared" ref="X8:X20" si="14">T8-W8</f>
        <v>549.67500000000018</v>
      </c>
      <c r="Y8" s="77">
        <f t="shared" ref="Y8:Y20" si="15">X8/2</f>
        <v>274.83750000000009</v>
      </c>
      <c r="Z8" s="110">
        <v>5.5</v>
      </c>
      <c r="AA8" s="110">
        <v>3141</v>
      </c>
      <c r="AB8" s="111">
        <v>0.9</v>
      </c>
      <c r="AC8" s="112">
        <v>0.91669999999999996</v>
      </c>
      <c r="AD8" s="113">
        <f t="shared" si="5"/>
        <v>2591.41923</v>
      </c>
      <c r="AE8" s="105">
        <f>AA8-AD8</f>
        <v>549.58077000000003</v>
      </c>
      <c r="AF8" s="105">
        <f t="shared" si="6"/>
        <v>274.79038500000001</v>
      </c>
    </row>
    <row r="9" spans="1:34" s="84" customFormat="1" x14ac:dyDescent="0.25">
      <c r="A9" s="78">
        <v>5.25</v>
      </c>
      <c r="B9" s="78">
        <f t="shared" si="0"/>
        <v>0.65625</v>
      </c>
      <c r="C9" s="73">
        <v>2356</v>
      </c>
      <c r="D9" s="80">
        <v>0.9</v>
      </c>
      <c r="E9" s="81">
        <f t="shared" si="7"/>
        <v>0.875</v>
      </c>
      <c r="F9" s="92">
        <f t="shared" si="1"/>
        <v>1855.3500000000001</v>
      </c>
      <c r="G9" s="96">
        <f t="shared" si="8"/>
        <v>500.64999999999986</v>
      </c>
      <c r="H9" s="97">
        <f t="shared" si="9"/>
        <v>250.32499999999993</v>
      </c>
      <c r="I9" s="83">
        <f t="shared" si="2"/>
        <v>0.78750000000000009</v>
      </c>
      <c r="J9" s="83"/>
      <c r="K9" s="78">
        <v>5.25</v>
      </c>
      <c r="L9" s="79">
        <v>2692.8</v>
      </c>
      <c r="M9" s="80">
        <v>0.9</v>
      </c>
      <c r="N9" s="81">
        <f t="shared" si="3"/>
        <v>0.875</v>
      </c>
      <c r="O9" s="65">
        <f t="shared" si="10"/>
        <v>2120.5800000000004</v>
      </c>
      <c r="P9" s="65">
        <f t="shared" si="11"/>
        <v>572.2199999999998</v>
      </c>
      <c r="Q9" s="67">
        <f t="shared" si="12"/>
        <v>286.1099999999999</v>
      </c>
      <c r="S9" s="78">
        <v>5.25</v>
      </c>
      <c r="T9" s="73">
        <v>3141</v>
      </c>
      <c r="U9" s="80">
        <v>0.9</v>
      </c>
      <c r="V9" s="81">
        <f t="shared" si="4"/>
        <v>0.875</v>
      </c>
      <c r="W9" s="65">
        <f t="shared" si="13"/>
        <v>2473.5374999999999</v>
      </c>
      <c r="X9" s="65">
        <f t="shared" si="14"/>
        <v>667.46250000000009</v>
      </c>
      <c r="Y9" s="67">
        <f t="shared" si="15"/>
        <v>333.73125000000005</v>
      </c>
      <c r="Z9" s="101">
        <v>5.25</v>
      </c>
      <c r="AA9" s="101">
        <v>3141</v>
      </c>
      <c r="AB9" s="109">
        <v>0.9</v>
      </c>
      <c r="AC9" s="103">
        <v>0.875</v>
      </c>
      <c r="AD9" s="104">
        <f t="shared" si="5"/>
        <v>2473.5374999999999</v>
      </c>
      <c r="AE9" s="105">
        <f t="shared" ref="AE9" si="16">AA9-AD9</f>
        <v>667.46250000000009</v>
      </c>
      <c r="AF9" s="105">
        <f t="shared" si="6"/>
        <v>333.73125000000005</v>
      </c>
    </row>
    <row r="10" spans="1:34" s="84" customFormat="1" x14ac:dyDescent="0.25">
      <c r="A10" s="72">
        <v>5</v>
      </c>
      <c r="B10" s="72">
        <f t="shared" si="0"/>
        <v>0.625</v>
      </c>
      <c r="C10" s="73">
        <v>2356</v>
      </c>
      <c r="D10" s="74">
        <v>0.9</v>
      </c>
      <c r="E10" s="75">
        <f t="shared" si="7"/>
        <v>0.83333333333333337</v>
      </c>
      <c r="F10" s="90">
        <f t="shared" si="1"/>
        <v>1767.0000000000002</v>
      </c>
      <c r="G10" s="96">
        <f t="shared" si="8"/>
        <v>588.99999999999977</v>
      </c>
      <c r="H10" s="97">
        <f t="shared" si="9"/>
        <v>294.49999999999989</v>
      </c>
      <c r="I10" s="83">
        <f t="shared" si="2"/>
        <v>0.75000000000000011</v>
      </c>
      <c r="J10" s="83"/>
      <c r="K10" s="72">
        <v>5</v>
      </c>
      <c r="L10" s="73">
        <v>2692.8</v>
      </c>
      <c r="M10" s="74">
        <v>0.9</v>
      </c>
      <c r="N10" s="75">
        <f t="shared" si="3"/>
        <v>0.83333333333333337</v>
      </c>
      <c r="O10" s="76">
        <f t="shared" si="10"/>
        <v>2019.6000000000004</v>
      </c>
      <c r="P10" s="76">
        <f t="shared" si="11"/>
        <v>673.19999999999982</v>
      </c>
      <c r="Q10" s="77">
        <f t="shared" si="12"/>
        <v>336.59999999999991</v>
      </c>
      <c r="S10" s="72">
        <v>5</v>
      </c>
      <c r="T10" s="73">
        <v>3141</v>
      </c>
      <c r="U10" s="74">
        <v>0.9</v>
      </c>
      <c r="V10" s="75">
        <f t="shared" si="4"/>
        <v>0.83333333333333337</v>
      </c>
      <c r="W10" s="76">
        <f t="shared" si="13"/>
        <v>2355.75</v>
      </c>
      <c r="X10" s="76">
        <f t="shared" si="14"/>
        <v>785.25</v>
      </c>
      <c r="Y10" s="77">
        <f t="shared" si="15"/>
        <v>392.625</v>
      </c>
      <c r="Z10" s="110">
        <v>5</v>
      </c>
      <c r="AA10" s="110">
        <v>3141</v>
      </c>
      <c r="AB10" s="111">
        <v>0.9</v>
      </c>
      <c r="AC10" s="112">
        <v>0.83330000000000004</v>
      </c>
      <c r="AD10" s="113">
        <f t="shared" si="5"/>
        <v>2355.6557700000003</v>
      </c>
      <c r="AE10" s="105">
        <f>AA10-AD10</f>
        <v>785.3442299999997</v>
      </c>
      <c r="AF10" s="105">
        <f t="shared" si="6"/>
        <v>392.67211499999985</v>
      </c>
    </row>
    <row r="11" spans="1:34" s="84" customFormat="1" x14ac:dyDescent="0.25">
      <c r="A11" s="78">
        <v>4.75</v>
      </c>
      <c r="B11" s="78">
        <f t="shared" si="0"/>
        <v>0.59375</v>
      </c>
      <c r="C11" s="73">
        <v>2356</v>
      </c>
      <c r="D11" s="80">
        <v>0.9</v>
      </c>
      <c r="E11" s="81">
        <f t="shared" si="7"/>
        <v>0.79166666666666663</v>
      </c>
      <c r="F11" s="92">
        <f t="shared" si="1"/>
        <v>1678.65</v>
      </c>
      <c r="G11" s="96">
        <f t="shared" si="8"/>
        <v>677.34999999999991</v>
      </c>
      <c r="H11" s="97">
        <f t="shared" si="9"/>
        <v>338.67499999999995</v>
      </c>
      <c r="I11" s="83">
        <f t="shared" si="2"/>
        <v>0.71250000000000002</v>
      </c>
      <c r="J11" s="83"/>
      <c r="K11" s="78">
        <v>4.75</v>
      </c>
      <c r="L11" s="79">
        <v>2692.8</v>
      </c>
      <c r="M11" s="80">
        <v>0.9</v>
      </c>
      <c r="N11" s="81">
        <f t="shared" si="3"/>
        <v>0.79166666666666663</v>
      </c>
      <c r="O11" s="65">
        <f t="shared" si="10"/>
        <v>1918.6200000000003</v>
      </c>
      <c r="P11" s="65">
        <f t="shared" si="11"/>
        <v>774.17999999999984</v>
      </c>
      <c r="Q11" s="67">
        <f t="shared" si="12"/>
        <v>387.08999999999992</v>
      </c>
      <c r="S11" s="78">
        <v>4.75</v>
      </c>
      <c r="T11" s="73">
        <v>3141</v>
      </c>
      <c r="U11" s="80">
        <v>0.9</v>
      </c>
      <c r="V11" s="81">
        <f t="shared" si="4"/>
        <v>0.79166666666666663</v>
      </c>
      <c r="W11" s="65">
        <f t="shared" si="13"/>
        <v>2237.9625000000001</v>
      </c>
      <c r="X11" s="65">
        <f t="shared" si="14"/>
        <v>903.03749999999991</v>
      </c>
      <c r="Y11" s="67">
        <f t="shared" si="15"/>
        <v>451.51874999999995</v>
      </c>
      <c r="Z11" s="101">
        <v>4.75</v>
      </c>
      <c r="AA11" s="101">
        <v>3141</v>
      </c>
      <c r="AB11" s="109">
        <v>0.9</v>
      </c>
      <c r="AC11" s="103">
        <v>0.79169999999999996</v>
      </c>
      <c r="AD11" s="104">
        <f t="shared" si="5"/>
        <v>2238.0567299999998</v>
      </c>
      <c r="AE11" s="105">
        <f t="shared" ref="AE11:AE19" si="17">AA11-AD11</f>
        <v>902.94327000000021</v>
      </c>
      <c r="AF11" s="105">
        <f t="shared" si="6"/>
        <v>451.47163500000011</v>
      </c>
    </row>
    <row r="12" spans="1:34" s="84" customFormat="1" x14ac:dyDescent="0.25">
      <c r="A12" s="72">
        <v>4.5</v>
      </c>
      <c r="B12" s="72">
        <f t="shared" si="0"/>
        <v>0.5625</v>
      </c>
      <c r="C12" s="73">
        <v>2356</v>
      </c>
      <c r="D12" s="74">
        <v>0.9</v>
      </c>
      <c r="E12" s="75">
        <f t="shared" si="7"/>
        <v>0.75</v>
      </c>
      <c r="F12" s="90">
        <f t="shared" si="1"/>
        <v>1590.3000000000002</v>
      </c>
      <c r="G12" s="96">
        <f t="shared" si="8"/>
        <v>765.69999999999982</v>
      </c>
      <c r="H12" s="97">
        <f t="shared" si="9"/>
        <v>382.84999999999991</v>
      </c>
      <c r="I12" s="83">
        <f t="shared" si="2"/>
        <v>0.67500000000000004</v>
      </c>
      <c r="J12" s="83"/>
      <c r="K12" s="72">
        <v>4.5</v>
      </c>
      <c r="L12" s="73">
        <v>2692.8</v>
      </c>
      <c r="M12" s="74">
        <v>0.9</v>
      </c>
      <c r="N12" s="75">
        <f t="shared" si="3"/>
        <v>0.75</v>
      </c>
      <c r="O12" s="76">
        <f t="shared" si="10"/>
        <v>1817.6400000000003</v>
      </c>
      <c r="P12" s="76">
        <f t="shared" si="11"/>
        <v>875.15999999999985</v>
      </c>
      <c r="Q12" s="77">
        <f t="shared" si="12"/>
        <v>437.57999999999993</v>
      </c>
      <c r="S12" s="72">
        <v>4.5</v>
      </c>
      <c r="T12" s="73">
        <v>3141</v>
      </c>
      <c r="U12" s="74">
        <v>0.9</v>
      </c>
      <c r="V12" s="75">
        <f t="shared" si="4"/>
        <v>0.75</v>
      </c>
      <c r="W12" s="76">
        <f t="shared" si="13"/>
        <v>2120.1750000000002</v>
      </c>
      <c r="X12" s="76">
        <f t="shared" si="14"/>
        <v>1020.8249999999998</v>
      </c>
      <c r="Y12" s="77">
        <f t="shared" si="15"/>
        <v>510.41249999999991</v>
      </c>
      <c r="Z12" s="110">
        <v>4.5</v>
      </c>
      <c r="AA12" s="110">
        <v>3141</v>
      </c>
      <c r="AB12" s="111">
        <v>0.9</v>
      </c>
      <c r="AC12" s="112">
        <v>0.75</v>
      </c>
      <c r="AD12" s="113">
        <f t="shared" si="5"/>
        <v>2120.1750000000002</v>
      </c>
      <c r="AE12" s="105">
        <f t="shared" si="17"/>
        <v>1020.8249999999998</v>
      </c>
      <c r="AF12" s="105">
        <f t="shared" si="6"/>
        <v>510.41249999999991</v>
      </c>
    </row>
    <row r="13" spans="1:34" s="84" customFormat="1" x14ac:dyDescent="0.25">
      <c r="A13" s="78">
        <v>4.25</v>
      </c>
      <c r="B13" s="78">
        <f t="shared" si="0"/>
        <v>0.53125</v>
      </c>
      <c r="C13" s="73">
        <v>2356</v>
      </c>
      <c r="D13" s="80">
        <v>0.9</v>
      </c>
      <c r="E13" s="81">
        <f t="shared" si="7"/>
        <v>0.70833333333333337</v>
      </c>
      <c r="F13" s="92">
        <f t="shared" si="1"/>
        <v>1501.95</v>
      </c>
      <c r="G13" s="96">
        <f t="shared" si="8"/>
        <v>854.05</v>
      </c>
      <c r="H13" s="97">
        <f t="shared" si="9"/>
        <v>427.02499999999998</v>
      </c>
      <c r="I13" s="83">
        <f t="shared" si="2"/>
        <v>0.63750000000000007</v>
      </c>
      <c r="J13" s="83"/>
      <c r="K13" s="78">
        <v>4.3</v>
      </c>
      <c r="L13" s="79">
        <v>2692.8</v>
      </c>
      <c r="M13" s="80">
        <v>0.9</v>
      </c>
      <c r="N13" s="81">
        <f t="shared" si="3"/>
        <v>0.71666666666666667</v>
      </c>
      <c r="O13" s="65">
        <f t="shared" si="10"/>
        <v>1736.8560000000002</v>
      </c>
      <c r="P13" s="65">
        <f t="shared" si="11"/>
        <v>955.94399999999996</v>
      </c>
      <c r="Q13" s="67">
        <f t="shared" si="12"/>
        <v>477.97199999999998</v>
      </c>
      <c r="S13" s="78">
        <v>4.3</v>
      </c>
      <c r="T13" s="73">
        <v>3141</v>
      </c>
      <c r="U13" s="80">
        <v>0.9</v>
      </c>
      <c r="V13" s="81">
        <f t="shared" si="4"/>
        <v>0.71666666666666667</v>
      </c>
      <c r="W13" s="65">
        <f t="shared" si="13"/>
        <v>2025.9450000000002</v>
      </c>
      <c r="X13" s="65">
        <f t="shared" si="14"/>
        <v>1115.0549999999998</v>
      </c>
      <c r="Y13" s="67">
        <f t="shared" si="15"/>
        <v>557.52749999999992</v>
      </c>
      <c r="Z13" s="101">
        <v>4.25</v>
      </c>
      <c r="AA13" s="101">
        <v>3141</v>
      </c>
      <c r="AB13" s="109">
        <v>0.9</v>
      </c>
      <c r="AC13" s="103">
        <v>0.70830000000000004</v>
      </c>
      <c r="AD13" s="104">
        <f t="shared" si="5"/>
        <v>2002.2932700000001</v>
      </c>
      <c r="AE13" s="105">
        <f t="shared" si="17"/>
        <v>1138.7067299999999</v>
      </c>
      <c r="AF13" s="105">
        <f t="shared" si="6"/>
        <v>569.35336499999994</v>
      </c>
    </row>
    <row r="14" spans="1:34" s="84" customFormat="1" x14ac:dyDescent="0.25">
      <c r="A14" s="72">
        <v>4</v>
      </c>
      <c r="B14" s="72">
        <f t="shared" si="0"/>
        <v>0.5</v>
      </c>
      <c r="C14" s="73">
        <v>2356</v>
      </c>
      <c r="D14" s="74">
        <v>0.9</v>
      </c>
      <c r="E14" s="75">
        <f t="shared" si="7"/>
        <v>0.66666666666666663</v>
      </c>
      <c r="F14" s="90">
        <f t="shared" si="1"/>
        <v>1413.6</v>
      </c>
      <c r="G14" s="96">
        <f t="shared" si="8"/>
        <v>942.40000000000009</v>
      </c>
      <c r="H14" s="97">
        <f t="shared" si="9"/>
        <v>471.20000000000005</v>
      </c>
      <c r="I14" s="83">
        <f t="shared" si="2"/>
        <v>0.6</v>
      </c>
      <c r="J14" s="83"/>
      <c r="K14" s="72">
        <v>4.25</v>
      </c>
      <c r="L14" s="73">
        <v>2692.8</v>
      </c>
      <c r="M14" s="74">
        <v>0.9</v>
      </c>
      <c r="N14" s="75">
        <f t="shared" si="3"/>
        <v>0.70833333333333337</v>
      </c>
      <c r="O14" s="76">
        <f t="shared" si="10"/>
        <v>1716.6600000000003</v>
      </c>
      <c r="P14" s="76">
        <f t="shared" si="11"/>
        <v>976.13999999999987</v>
      </c>
      <c r="Q14" s="77">
        <f t="shared" si="12"/>
        <v>488.06999999999994</v>
      </c>
      <c r="S14" s="72">
        <v>4.25</v>
      </c>
      <c r="T14" s="73">
        <v>3141</v>
      </c>
      <c r="U14" s="74">
        <v>0.9</v>
      </c>
      <c r="V14" s="75">
        <f t="shared" si="4"/>
        <v>0.70833333333333337</v>
      </c>
      <c r="W14" s="76">
        <f t="shared" si="13"/>
        <v>2002.3875000000003</v>
      </c>
      <c r="X14" s="76">
        <f t="shared" si="14"/>
        <v>1138.6124999999997</v>
      </c>
      <c r="Y14" s="77">
        <f t="shared" si="15"/>
        <v>569.30624999999986</v>
      </c>
      <c r="Z14" s="110">
        <v>4</v>
      </c>
      <c r="AA14" s="110">
        <v>3141</v>
      </c>
      <c r="AB14" s="111">
        <v>0.9</v>
      </c>
      <c r="AC14" s="112">
        <v>0.66669999999999996</v>
      </c>
      <c r="AD14" s="113">
        <f t="shared" si="5"/>
        <v>1884.6942299999998</v>
      </c>
      <c r="AE14" s="105">
        <f t="shared" si="17"/>
        <v>1256.3057700000002</v>
      </c>
      <c r="AF14" s="105">
        <f t="shared" si="6"/>
        <v>628.15288500000008</v>
      </c>
    </row>
    <row r="15" spans="1:34" s="84" customFormat="1" x14ac:dyDescent="0.25">
      <c r="A15" s="78">
        <v>3.75</v>
      </c>
      <c r="B15" s="78">
        <f t="shared" si="0"/>
        <v>0.46875</v>
      </c>
      <c r="C15" s="73">
        <v>2356</v>
      </c>
      <c r="D15" s="80">
        <v>0.9</v>
      </c>
      <c r="E15" s="81">
        <f t="shared" si="7"/>
        <v>0.625</v>
      </c>
      <c r="F15" s="92">
        <f t="shared" si="1"/>
        <v>1325.25</v>
      </c>
      <c r="G15" s="96">
        <f t="shared" si="8"/>
        <v>1030.75</v>
      </c>
      <c r="H15" s="97">
        <f t="shared" si="9"/>
        <v>515.375</v>
      </c>
      <c r="I15" s="83">
        <f t="shared" si="2"/>
        <v>0.5625</v>
      </c>
      <c r="J15" s="83"/>
      <c r="K15" s="78">
        <v>4.21</v>
      </c>
      <c r="L15" s="79">
        <v>2692.8</v>
      </c>
      <c r="M15" s="80">
        <v>0.9</v>
      </c>
      <c r="N15" s="81">
        <f t="shared" si="3"/>
        <v>0.70166666666666666</v>
      </c>
      <c r="O15" s="65">
        <f t="shared" si="10"/>
        <v>1700.5032000000003</v>
      </c>
      <c r="P15" s="65">
        <f t="shared" si="11"/>
        <v>992.29679999999985</v>
      </c>
      <c r="Q15" s="67">
        <f t="shared" si="12"/>
        <v>496.14839999999992</v>
      </c>
      <c r="S15" s="78">
        <v>4.21</v>
      </c>
      <c r="T15" s="73">
        <v>3141</v>
      </c>
      <c r="U15" s="80">
        <v>0.9</v>
      </c>
      <c r="V15" s="81">
        <f t="shared" si="4"/>
        <v>0.70166666666666666</v>
      </c>
      <c r="W15" s="65">
        <f t="shared" si="13"/>
        <v>1983.5415</v>
      </c>
      <c r="X15" s="65">
        <f t="shared" si="14"/>
        <v>1157.4585</v>
      </c>
      <c r="Y15" s="67">
        <f t="shared" si="15"/>
        <v>578.72924999999998</v>
      </c>
      <c r="Z15" s="101">
        <v>3.75</v>
      </c>
      <c r="AA15" s="101">
        <v>3141</v>
      </c>
      <c r="AB15" s="109">
        <v>0.9</v>
      </c>
      <c r="AC15" s="103">
        <v>0.625</v>
      </c>
      <c r="AD15" s="104">
        <f t="shared" si="5"/>
        <v>1766.8125</v>
      </c>
      <c r="AE15" s="105">
        <f t="shared" si="17"/>
        <v>1374.1875</v>
      </c>
      <c r="AF15" s="105">
        <f t="shared" si="6"/>
        <v>687.09375</v>
      </c>
    </row>
    <row r="16" spans="1:34" s="84" customFormat="1" x14ac:dyDescent="0.25">
      <c r="A16" s="72">
        <v>3.5</v>
      </c>
      <c r="B16" s="72">
        <f t="shared" si="0"/>
        <v>0.4375</v>
      </c>
      <c r="C16" s="73">
        <v>2356</v>
      </c>
      <c r="D16" s="74">
        <v>0.9</v>
      </c>
      <c r="E16" s="75">
        <f t="shared" si="7"/>
        <v>0.58333333333333337</v>
      </c>
      <c r="F16" s="90">
        <f t="shared" si="1"/>
        <v>1236.9000000000001</v>
      </c>
      <c r="G16" s="96">
        <f t="shared" si="8"/>
        <v>1119.0999999999999</v>
      </c>
      <c r="H16" s="97">
        <f t="shared" si="9"/>
        <v>559.54999999999995</v>
      </c>
      <c r="I16" s="83">
        <f t="shared" si="2"/>
        <v>0.52500000000000002</v>
      </c>
      <c r="J16" s="83"/>
      <c r="K16" s="72">
        <v>4.1900000000000004</v>
      </c>
      <c r="L16" s="73">
        <v>2692.8</v>
      </c>
      <c r="M16" s="74">
        <v>0.9</v>
      </c>
      <c r="N16" s="75">
        <f t="shared" si="3"/>
        <v>0.69833333333333336</v>
      </c>
      <c r="O16" s="76">
        <f t="shared" si="10"/>
        <v>1692.4248000000005</v>
      </c>
      <c r="P16" s="76">
        <f t="shared" si="11"/>
        <v>1000.3751999999997</v>
      </c>
      <c r="Q16" s="77">
        <f t="shared" si="12"/>
        <v>500.18759999999986</v>
      </c>
      <c r="S16" s="72">
        <v>4.1900000000000004</v>
      </c>
      <c r="T16" s="73">
        <v>3141</v>
      </c>
      <c r="U16" s="74">
        <v>0.9</v>
      </c>
      <c r="V16" s="75">
        <f t="shared" si="4"/>
        <v>0.69833333333333336</v>
      </c>
      <c r="W16" s="76">
        <f t="shared" si="13"/>
        <v>1974.1185</v>
      </c>
      <c r="X16" s="76">
        <f t="shared" si="14"/>
        <v>1166.8815</v>
      </c>
      <c r="Y16" s="77">
        <f t="shared" si="15"/>
        <v>583.44074999999998</v>
      </c>
      <c r="Z16" s="110">
        <v>3.5</v>
      </c>
      <c r="AA16" s="110">
        <v>3141</v>
      </c>
      <c r="AB16" s="111">
        <v>0.9</v>
      </c>
      <c r="AC16" s="112">
        <v>0.58330000000000004</v>
      </c>
      <c r="AD16" s="113">
        <f t="shared" si="5"/>
        <v>1648.9307700000002</v>
      </c>
      <c r="AE16" s="105">
        <f t="shared" si="17"/>
        <v>1492.0692299999998</v>
      </c>
      <c r="AF16" s="105">
        <f t="shared" si="6"/>
        <v>746.03461499999992</v>
      </c>
    </row>
    <row r="17" spans="1:32" s="84" customFormat="1" x14ac:dyDescent="0.25">
      <c r="A17" s="78">
        <v>3.25</v>
      </c>
      <c r="B17" s="78">
        <f t="shared" si="0"/>
        <v>0.40625</v>
      </c>
      <c r="C17" s="73">
        <v>2356</v>
      </c>
      <c r="D17" s="80">
        <v>0.9</v>
      </c>
      <c r="E17" s="81">
        <f t="shared" si="7"/>
        <v>0.54166666666666663</v>
      </c>
      <c r="F17" s="92">
        <f t="shared" si="1"/>
        <v>1148.55</v>
      </c>
      <c r="G17" s="96">
        <f t="shared" si="8"/>
        <v>1207.45</v>
      </c>
      <c r="H17" s="97">
        <f t="shared" si="9"/>
        <v>603.72500000000002</v>
      </c>
      <c r="I17" s="83">
        <f t="shared" si="2"/>
        <v>0.48749999999999999</v>
      </c>
      <c r="J17" s="83"/>
      <c r="K17" s="78">
        <v>4</v>
      </c>
      <c r="L17" s="79">
        <v>2692.8</v>
      </c>
      <c r="M17" s="80">
        <v>0.9</v>
      </c>
      <c r="N17" s="81">
        <f t="shared" si="3"/>
        <v>0.66666666666666663</v>
      </c>
      <c r="O17" s="65">
        <f t="shared" si="10"/>
        <v>1615.6800000000003</v>
      </c>
      <c r="P17" s="65">
        <f t="shared" si="11"/>
        <v>1077.1199999999999</v>
      </c>
      <c r="Q17" s="67">
        <f t="shared" si="12"/>
        <v>538.55999999999995</v>
      </c>
      <c r="S17" s="78">
        <v>4</v>
      </c>
      <c r="T17" s="73">
        <v>3141</v>
      </c>
      <c r="U17" s="80">
        <v>0.9</v>
      </c>
      <c r="V17" s="81">
        <f t="shared" si="4"/>
        <v>0.66666666666666663</v>
      </c>
      <c r="W17" s="65">
        <f t="shared" si="13"/>
        <v>1884.6</v>
      </c>
      <c r="X17" s="65">
        <f t="shared" si="14"/>
        <v>1256.4000000000001</v>
      </c>
      <c r="Y17" s="67">
        <f t="shared" si="15"/>
        <v>628.20000000000005</v>
      </c>
      <c r="Z17" s="101">
        <v>3.25</v>
      </c>
      <c r="AA17" s="101">
        <v>3141</v>
      </c>
      <c r="AB17" s="109">
        <v>0.9</v>
      </c>
      <c r="AC17" s="103">
        <v>0.54169999999999996</v>
      </c>
      <c r="AD17" s="104">
        <f t="shared" si="5"/>
        <v>1531.3317299999999</v>
      </c>
      <c r="AE17" s="105">
        <f t="shared" si="17"/>
        <v>1609.6682700000001</v>
      </c>
      <c r="AF17" s="105">
        <f t="shared" si="6"/>
        <v>804.83413500000006</v>
      </c>
    </row>
    <row r="18" spans="1:32" s="84" customFormat="1" x14ac:dyDescent="0.25">
      <c r="A18" s="72">
        <v>3</v>
      </c>
      <c r="B18" s="72">
        <f t="shared" si="0"/>
        <v>0.375</v>
      </c>
      <c r="C18" s="73">
        <v>2356</v>
      </c>
      <c r="D18" s="74">
        <v>0.9</v>
      </c>
      <c r="E18" s="75">
        <f t="shared" si="7"/>
        <v>0.5</v>
      </c>
      <c r="F18" s="90">
        <f t="shared" si="1"/>
        <v>1060.2</v>
      </c>
      <c r="G18" s="96">
        <f t="shared" si="8"/>
        <v>1295.8</v>
      </c>
      <c r="H18" s="97">
        <f t="shared" si="9"/>
        <v>647.9</v>
      </c>
      <c r="I18" s="83">
        <f t="shared" si="2"/>
        <v>0.45</v>
      </c>
      <c r="J18" s="83"/>
      <c r="K18" s="72">
        <v>3.75</v>
      </c>
      <c r="L18" s="73">
        <v>2692.8</v>
      </c>
      <c r="M18" s="74">
        <v>0.9</v>
      </c>
      <c r="N18" s="75">
        <f t="shared" si="3"/>
        <v>0.625</v>
      </c>
      <c r="O18" s="76">
        <f t="shared" si="10"/>
        <v>1514.7000000000003</v>
      </c>
      <c r="P18" s="76">
        <f t="shared" si="11"/>
        <v>1178.0999999999999</v>
      </c>
      <c r="Q18" s="77">
        <f t="shared" si="12"/>
        <v>589.04999999999995</v>
      </c>
      <c r="S18" s="72">
        <v>3.75</v>
      </c>
      <c r="T18" s="73">
        <v>3141</v>
      </c>
      <c r="U18" s="74">
        <v>0.9</v>
      </c>
      <c r="V18" s="75">
        <f t="shared" si="4"/>
        <v>0.625</v>
      </c>
      <c r="W18" s="76">
        <f t="shared" si="13"/>
        <v>1766.8125</v>
      </c>
      <c r="X18" s="76">
        <f t="shared" si="14"/>
        <v>1374.1875</v>
      </c>
      <c r="Y18" s="77">
        <f t="shared" si="15"/>
        <v>687.09375</v>
      </c>
      <c r="Z18" s="110">
        <v>3</v>
      </c>
      <c r="AA18" s="110">
        <v>3141</v>
      </c>
      <c r="AB18" s="111">
        <v>0.9</v>
      </c>
      <c r="AC18" s="112">
        <v>0.5</v>
      </c>
      <c r="AD18" s="113">
        <f t="shared" si="5"/>
        <v>1413.45</v>
      </c>
      <c r="AE18" s="105">
        <f t="shared" si="17"/>
        <v>1727.55</v>
      </c>
      <c r="AF18" s="105">
        <f t="shared" si="6"/>
        <v>863.77499999999998</v>
      </c>
    </row>
    <row r="19" spans="1:32" s="84" customFormat="1" x14ac:dyDescent="0.25">
      <c r="A19" s="78">
        <v>2.75</v>
      </c>
      <c r="B19" s="78">
        <f t="shared" si="0"/>
        <v>0.34375</v>
      </c>
      <c r="C19" s="73">
        <v>2356</v>
      </c>
      <c r="D19" s="80">
        <v>0.9</v>
      </c>
      <c r="E19" s="81">
        <f t="shared" si="7"/>
        <v>0.45833333333333331</v>
      </c>
      <c r="F19" s="92">
        <f t="shared" si="1"/>
        <v>971.85</v>
      </c>
      <c r="G19" s="96">
        <f t="shared" si="8"/>
        <v>1384.15</v>
      </c>
      <c r="H19" s="97">
        <f t="shared" si="9"/>
        <v>692.07500000000005</v>
      </c>
      <c r="I19" s="83">
        <f t="shared" si="2"/>
        <v>0.41250000000000003</v>
      </c>
      <c r="J19" s="83"/>
      <c r="K19" s="78">
        <v>3.5</v>
      </c>
      <c r="L19" s="79">
        <v>2692.8</v>
      </c>
      <c r="M19" s="80">
        <v>0.9</v>
      </c>
      <c r="N19" s="81">
        <f t="shared" si="3"/>
        <v>0.58333333333333337</v>
      </c>
      <c r="O19" s="65">
        <f t="shared" si="10"/>
        <v>1413.7200000000003</v>
      </c>
      <c r="P19" s="65">
        <f t="shared" si="11"/>
        <v>1279.08</v>
      </c>
      <c r="Q19" s="67">
        <f t="shared" si="12"/>
        <v>639.54</v>
      </c>
      <c r="S19" s="78">
        <v>3.5</v>
      </c>
      <c r="T19" s="73">
        <v>3141</v>
      </c>
      <c r="U19" s="80">
        <v>0.9</v>
      </c>
      <c r="V19" s="81">
        <f t="shared" si="4"/>
        <v>0.58333333333333337</v>
      </c>
      <c r="W19" s="65">
        <f t="shared" si="13"/>
        <v>1649.0250000000001</v>
      </c>
      <c r="X19" s="65">
        <f t="shared" si="14"/>
        <v>1491.9749999999999</v>
      </c>
      <c r="Y19" s="67">
        <f t="shared" si="15"/>
        <v>745.98749999999995</v>
      </c>
      <c r="Z19" s="101">
        <v>2.75</v>
      </c>
      <c r="AA19" s="101">
        <v>3141</v>
      </c>
      <c r="AB19" s="109">
        <v>0.9</v>
      </c>
      <c r="AC19" s="103">
        <v>0.45829999999999999</v>
      </c>
      <c r="AD19" s="104">
        <f t="shared" si="5"/>
        <v>1295.56827</v>
      </c>
      <c r="AE19" s="105">
        <f t="shared" si="17"/>
        <v>1845.43173</v>
      </c>
      <c r="AF19" s="105">
        <f t="shared" si="6"/>
        <v>922.71586500000001</v>
      </c>
    </row>
    <row r="20" spans="1:32" s="84" customFormat="1" x14ac:dyDescent="0.25">
      <c r="A20" s="72">
        <v>2.5</v>
      </c>
      <c r="B20" s="72">
        <f t="shared" si="0"/>
        <v>0.3125</v>
      </c>
      <c r="C20" s="73">
        <v>2356</v>
      </c>
      <c r="D20" s="74">
        <v>0.9</v>
      </c>
      <c r="E20" s="75">
        <f t="shared" si="7"/>
        <v>0.41666666666666669</v>
      </c>
      <c r="F20" s="90">
        <f t="shared" si="1"/>
        <v>883.50000000000011</v>
      </c>
      <c r="G20" s="96">
        <f t="shared" si="8"/>
        <v>1472.5</v>
      </c>
      <c r="H20" s="97">
        <f t="shared" si="9"/>
        <v>736.25</v>
      </c>
      <c r="I20" s="83">
        <f t="shared" si="2"/>
        <v>0.37500000000000006</v>
      </c>
      <c r="J20" s="83"/>
      <c r="K20" s="72">
        <v>3.25</v>
      </c>
      <c r="L20" s="73">
        <v>2692.8</v>
      </c>
      <c r="M20" s="74">
        <v>0.9</v>
      </c>
      <c r="N20" s="75">
        <f t="shared" si="3"/>
        <v>0.54166666666666663</v>
      </c>
      <c r="O20" s="76">
        <f t="shared" si="10"/>
        <v>1312.7400000000002</v>
      </c>
      <c r="P20" s="76">
        <f t="shared" si="11"/>
        <v>1380.06</v>
      </c>
      <c r="Q20" s="77">
        <f t="shared" si="12"/>
        <v>690.03</v>
      </c>
      <c r="S20" s="72">
        <v>3.25</v>
      </c>
      <c r="T20" s="73">
        <v>3141</v>
      </c>
      <c r="U20" s="74">
        <v>0.9</v>
      </c>
      <c r="V20" s="75">
        <f t="shared" si="4"/>
        <v>0.54166666666666663</v>
      </c>
      <c r="W20" s="76">
        <f t="shared" si="13"/>
        <v>1531.2375</v>
      </c>
      <c r="X20" s="76">
        <f t="shared" si="14"/>
        <v>1609.7625</v>
      </c>
      <c r="Y20" s="77">
        <f t="shared" si="15"/>
        <v>804.88125000000002</v>
      </c>
      <c r="Z20" s="101">
        <v>2.5</v>
      </c>
      <c r="AA20" s="101">
        <v>3141</v>
      </c>
      <c r="AB20" s="109">
        <v>0.9</v>
      </c>
      <c r="AC20" s="103">
        <v>0.41670000000000001</v>
      </c>
      <c r="AD20" s="104">
        <f t="shared" ref="AD20" si="18">AA20*AB20*AC20</f>
        <v>1177.9692300000002</v>
      </c>
      <c r="AE20" s="105">
        <f t="shared" ref="AE20" si="19">AA20-AD20</f>
        <v>1963.0307699999998</v>
      </c>
      <c r="AF20" s="105">
        <f t="shared" ref="AF20" si="20">AE20/2</f>
        <v>981.51538499999992</v>
      </c>
    </row>
    <row r="21" spans="1:32" s="84" customFormat="1" ht="15.75" x14ac:dyDescent="0.25">
      <c r="A21" s="78"/>
      <c r="B21" s="78"/>
      <c r="C21" s="79"/>
      <c r="D21" s="80"/>
      <c r="E21" s="81"/>
      <c r="F21" s="65"/>
      <c r="G21" s="65"/>
      <c r="H21" s="85"/>
      <c r="AB21" s="80"/>
    </row>
    <row r="22" spans="1:32" s="84" customFormat="1" ht="15.75" x14ac:dyDescent="0.25">
      <c r="A22" s="86" t="s">
        <v>7</v>
      </c>
      <c r="B22" s="86"/>
      <c r="F22" s="87"/>
      <c r="G22" s="87"/>
      <c r="H22" s="85"/>
      <c r="K22" s="86" t="s">
        <v>7</v>
      </c>
      <c r="O22" s="87"/>
      <c r="P22" s="87"/>
      <c r="S22" s="86" t="s">
        <v>7</v>
      </c>
      <c r="W22" s="87"/>
      <c r="X22" s="87"/>
      <c r="Z22" s="86" t="s">
        <v>21</v>
      </c>
      <c r="AB22" s="80"/>
    </row>
    <row r="23" spans="1:32" s="84" customFormat="1" x14ac:dyDescent="0.25">
      <c r="A23" s="88" t="s">
        <v>26</v>
      </c>
      <c r="B23" s="88">
        <v>8</v>
      </c>
      <c r="C23" s="88" t="s">
        <v>41</v>
      </c>
      <c r="D23" s="88" t="s">
        <v>23</v>
      </c>
      <c r="E23" s="88" t="s">
        <v>25</v>
      </c>
      <c r="F23" s="88" t="s">
        <v>23</v>
      </c>
      <c r="G23" s="95" t="s">
        <v>24</v>
      </c>
      <c r="H23" s="95" t="s">
        <v>33</v>
      </c>
      <c r="K23" s="88" t="s">
        <v>26</v>
      </c>
      <c r="L23" s="88" t="s">
        <v>27</v>
      </c>
      <c r="M23" s="88" t="s">
        <v>23</v>
      </c>
      <c r="N23" s="88" t="s">
        <v>25</v>
      </c>
      <c r="O23" s="88" t="s">
        <v>23</v>
      </c>
      <c r="P23" s="88" t="s">
        <v>24</v>
      </c>
      <c r="Q23" s="88" t="s">
        <v>33</v>
      </c>
      <c r="S23" s="88" t="s">
        <v>26</v>
      </c>
      <c r="T23" s="88" t="s">
        <v>27</v>
      </c>
      <c r="U23" s="88" t="s">
        <v>23</v>
      </c>
      <c r="V23" s="88" t="s">
        <v>25</v>
      </c>
      <c r="W23" s="88" t="s">
        <v>23</v>
      </c>
      <c r="X23" s="88" t="s">
        <v>24</v>
      </c>
      <c r="Y23" s="88" t="s">
        <v>33</v>
      </c>
      <c r="Z23" s="32" t="s">
        <v>13</v>
      </c>
      <c r="AA23" s="32" t="s">
        <v>16</v>
      </c>
      <c r="AB23" s="108" t="s">
        <v>23</v>
      </c>
      <c r="AC23" s="32"/>
      <c r="AD23" s="32" t="s">
        <v>40</v>
      </c>
      <c r="AE23" s="41" t="s">
        <v>24</v>
      </c>
      <c r="AF23" s="41" t="s">
        <v>33</v>
      </c>
    </row>
    <row r="24" spans="1:32" s="84" customFormat="1" x14ac:dyDescent="0.25">
      <c r="A24" s="72">
        <v>6</v>
      </c>
      <c r="B24" s="72">
        <f>A24/$B$5</f>
        <v>0.75</v>
      </c>
      <c r="C24" s="73">
        <v>953</v>
      </c>
      <c r="D24" s="74">
        <v>0.9</v>
      </c>
      <c r="E24" s="75">
        <f t="shared" ref="E24:E38" si="21">A24/$A$24</f>
        <v>1</v>
      </c>
      <c r="F24" s="90">
        <f>C24*D24*E24</f>
        <v>857.7</v>
      </c>
      <c r="G24" s="96">
        <f>C24-F24</f>
        <v>95.299999999999955</v>
      </c>
      <c r="H24" s="97">
        <f>G24/2</f>
        <v>47.649999999999977</v>
      </c>
      <c r="K24" s="72">
        <v>6</v>
      </c>
      <c r="L24" s="73">
        <v>1089.5999999999999</v>
      </c>
      <c r="M24" s="74">
        <v>0.9</v>
      </c>
      <c r="N24" s="75">
        <f t="shared" ref="N24:N38" si="22">K24/$A$24</f>
        <v>1</v>
      </c>
      <c r="O24" s="76">
        <f>L24*M24*N24</f>
        <v>980.64</v>
      </c>
      <c r="P24" s="76">
        <f>L24-O24</f>
        <v>108.95999999999992</v>
      </c>
      <c r="Q24" s="77">
        <f>P24/2</f>
        <v>54.479999999999961</v>
      </c>
      <c r="S24" s="72">
        <v>6</v>
      </c>
      <c r="T24" s="73">
        <v>1143.5999999999999</v>
      </c>
      <c r="U24" s="74">
        <v>0.9</v>
      </c>
      <c r="V24" s="75">
        <f t="shared" ref="V24" si="23">S24/$A$24</f>
        <v>1</v>
      </c>
      <c r="W24" s="76">
        <f>T24*U24*V24</f>
        <v>1029.24</v>
      </c>
      <c r="X24" s="76">
        <f>T24-W24</f>
        <v>114.3599999999999</v>
      </c>
      <c r="Y24" s="77">
        <f>X24/2</f>
        <v>57.17999999999995</v>
      </c>
      <c r="Z24" s="110">
        <v>6</v>
      </c>
      <c r="AA24" s="110">
        <v>1270</v>
      </c>
      <c r="AB24" s="111">
        <v>0.9</v>
      </c>
      <c r="AC24" s="112">
        <v>1</v>
      </c>
      <c r="AD24" s="113">
        <f>AA24*AB24*AC24</f>
        <v>1143</v>
      </c>
      <c r="AE24" s="105">
        <f>AA24-AD24</f>
        <v>127</v>
      </c>
      <c r="AF24" s="105">
        <f>AE24/2</f>
        <v>63.5</v>
      </c>
    </row>
    <row r="25" spans="1:32" s="84" customFormat="1" x14ac:dyDescent="0.25">
      <c r="A25" s="78">
        <v>5.75</v>
      </c>
      <c r="B25" s="78">
        <f t="shared" ref="B25:B38" si="24">A25/$B$5</f>
        <v>0.71875</v>
      </c>
      <c r="C25" s="73">
        <v>953</v>
      </c>
      <c r="D25" s="80">
        <v>0.9</v>
      </c>
      <c r="E25" s="81">
        <f t="shared" si="21"/>
        <v>0.95833333333333337</v>
      </c>
      <c r="F25" s="92">
        <f>C25*D25*E25</f>
        <v>821.96250000000009</v>
      </c>
      <c r="G25" s="96">
        <f t="shared" ref="G25:G38" si="25">C25-F25</f>
        <v>131.03749999999991</v>
      </c>
      <c r="H25" s="97">
        <f t="shared" ref="H25:H38" si="26">G25/2</f>
        <v>65.518749999999955</v>
      </c>
      <c r="K25" s="78">
        <v>5.75</v>
      </c>
      <c r="L25" s="79">
        <v>1090.5999999999999</v>
      </c>
      <c r="M25" s="80">
        <v>0.9</v>
      </c>
      <c r="N25" s="81">
        <f>K25/$A$24</f>
        <v>0.95833333333333337</v>
      </c>
      <c r="O25" s="65">
        <f>L25*M25*N25</f>
        <v>940.64250000000004</v>
      </c>
      <c r="P25" s="65">
        <f>L25-O25</f>
        <v>149.95749999999987</v>
      </c>
      <c r="Q25" s="67">
        <f>P25/2</f>
        <v>74.978749999999934</v>
      </c>
      <c r="S25" s="78">
        <v>5.75</v>
      </c>
      <c r="T25" s="73">
        <v>1143.5999999999999</v>
      </c>
      <c r="U25" s="80">
        <v>0.9</v>
      </c>
      <c r="V25" s="81">
        <f>S25/$A$24</f>
        <v>0.95833333333333337</v>
      </c>
      <c r="W25" s="65">
        <f>T25*U25*V25</f>
        <v>986.35500000000002</v>
      </c>
      <c r="X25" s="65">
        <f>T25-W25</f>
        <v>157.24499999999989</v>
      </c>
      <c r="Y25" s="67">
        <f>X25/2</f>
        <v>78.622499999999945</v>
      </c>
      <c r="Z25" s="101">
        <v>5.75</v>
      </c>
      <c r="AA25" s="110">
        <v>1270</v>
      </c>
      <c r="AB25" s="109">
        <v>0.9</v>
      </c>
      <c r="AC25" s="103">
        <v>0.95830000000000004</v>
      </c>
      <c r="AD25" s="104">
        <f t="shared" ref="AD25:AD37" si="27">AA25*AB25*AC25</f>
        <v>1095.3369</v>
      </c>
      <c r="AE25" s="105">
        <f t="shared" ref="AE25:AE37" si="28">AA25-AD25</f>
        <v>174.66309999999999</v>
      </c>
      <c r="AF25" s="105">
        <f t="shared" ref="AF25:AF35" si="29">AE25/2</f>
        <v>87.331549999999993</v>
      </c>
    </row>
    <row r="26" spans="1:32" s="84" customFormat="1" x14ac:dyDescent="0.25">
      <c r="A26" s="72">
        <v>5.5</v>
      </c>
      <c r="B26" s="72">
        <f t="shared" si="24"/>
        <v>0.6875</v>
      </c>
      <c r="C26" s="73">
        <v>953</v>
      </c>
      <c r="D26" s="74">
        <v>0.9</v>
      </c>
      <c r="E26" s="75">
        <f t="shared" si="21"/>
        <v>0.91666666666666663</v>
      </c>
      <c r="F26" s="90">
        <f t="shared" ref="F26:F38" si="30">C26*D26*E26</f>
        <v>786.22500000000002</v>
      </c>
      <c r="G26" s="96">
        <f>C26-F26</f>
        <v>166.77499999999998</v>
      </c>
      <c r="H26" s="97">
        <f t="shared" si="26"/>
        <v>83.387499999999989</v>
      </c>
      <c r="K26" s="72">
        <v>5.5</v>
      </c>
      <c r="L26" s="73">
        <v>1089.5999999999999</v>
      </c>
      <c r="M26" s="74">
        <v>0.9</v>
      </c>
      <c r="N26" s="75">
        <f t="shared" si="22"/>
        <v>0.91666666666666663</v>
      </c>
      <c r="O26" s="76">
        <f t="shared" ref="O26:O38" si="31">L26*M26*N26</f>
        <v>898.92</v>
      </c>
      <c r="P26" s="76">
        <f t="shared" ref="P26:P38" si="32">L26-O26</f>
        <v>190.67999999999995</v>
      </c>
      <c r="Q26" s="77">
        <f t="shared" ref="Q26:Q38" si="33">P26/2</f>
        <v>95.339999999999975</v>
      </c>
      <c r="S26" s="72">
        <v>5.5</v>
      </c>
      <c r="T26" s="73">
        <v>1143.5999999999999</v>
      </c>
      <c r="U26" s="74">
        <v>0.9</v>
      </c>
      <c r="V26" s="75">
        <f t="shared" ref="V26:V38" si="34">S26/$A$24</f>
        <v>0.91666666666666663</v>
      </c>
      <c r="W26" s="76">
        <f t="shared" ref="W26:W38" si="35">T26*U26*V26</f>
        <v>943.46999999999991</v>
      </c>
      <c r="X26" s="76">
        <f t="shared" ref="X26:X38" si="36">T26-W26</f>
        <v>200.13</v>
      </c>
      <c r="Y26" s="77">
        <f t="shared" ref="Y26:Y38" si="37">X26/2</f>
        <v>100.065</v>
      </c>
      <c r="Z26" s="110">
        <v>5.5</v>
      </c>
      <c r="AA26" s="110">
        <v>1270</v>
      </c>
      <c r="AB26" s="111">
        <v>0.9</v>
      </c>
      <c r="AC26" s="112">
        <v>0.91669999999999996</v>
      </c>
      <c r="AD26" s="113">
        <f t="shared" si="27"/>
        <v>1047.7881</v>
      </c>
      <c r="AE26" s="105">
        <f t="shared" si="28"/>
        <v>222.21190000000001</v>
      </c>
      <c r="AF26" s="105">
        <f t="shared" si="29"/>
        <v>111.10595000000001</v>
      </c>
    </row>
    <row r="27" spans="1:32" s="84" customFormat="1" x14ac:dyDescent="0.25">
      <c r="A27" s="78">
        <v>5.25</v>
      </c>
      <c r="B27" s="78">
        <f t="shared" si="24"/>
        <v>0.65625</v>
      </c>
      <c r="C27" s="73">
        <v>953</v>
      </c>
      <c r="D27" s="80">
        <v>0.9</v>
      </c>
      <c r="E27" s="81">
        <f t="shared" si="21"/>
        <v>0.875</v>
      </c>
      <c r="F27" s="92">
        <f t="shared" si="30"/>
        <v>750.48750000000007</v>
      </c>
      <c r="G27" s="96">
        <f t="shared" si="25"/>
        <v>202.51249999999993</v>
      </c>
      <c r="H27" s="97">
        <f t="shared" si="26"/>
        <v>101.25624999999997</v>
      </c>
      <c r="K27" s="78">
        <v>5.25</v>
      </c>
      <c r="L27" s="79">
        <v>1089.5999999999999</v>
      </c>
      <c r="M27" s="80">
        <v>0.9</v>
      </c>
      <c r="N27" s="81">
        <f t="shared" si="22"/>
        <v>0.875</v>
      </c>
      <c r="O27" s="65">
        <f t="shared" si="31"/>
        <v>858.06</v>
      </c>
      <c r="P27" s="65">
        <f t="shared" si="32"/>
        <v>231.53999999999996</v>
      </c>
      <c r="Q27" s="67">
        <f t="shared" si="33"/>
        <v>115.76999999999998</v>
      </c>
      <c r="S27" s="78">
        <v>5.25</v>
      </c>
      <c r="T27" s="73">
        <v>1143.5999999999999</v>
      </c>
      <c r="U27" s="80">
        <v>0.9</v>
      </c>
      <c r="V27" s="81">
        <f t="shared" si="34"/>
        <v>0.875</v>
      </c>
      <c r="W27" s="65">
        <f t="shared" si="35"/>
        <v>900.58500000000004</v>
      </c>
      <c r="X27" s="65">
        <f t="shared" si="36"/>
        <v>243.01499999999987</v>
      </c>
      <c r="Y27" s="67">
        <f t="shared" si="37"/>
        <v>121.50749999999994</v>
      </c>
      <c r="Z27" s="101">
        <v>5.25</v>
      </c>
      <c r="AA27" s="110">
        <v>1270</v>
      </c>
      <c r="AB27" s="109">
        <v>0.9</v>
      </c>
      <c r="AC27" s="103">
        <v>0.875</v>
      </c>
      <c r="AD27" s="104">
        <f t="shared" si="27"/>
        <v>1000.125</v>
      </c>
      <c r="AE27" s="105">
        <f t="shared" si="28"/>
        <v>269.875</v>
      </c>
      <c r="AF27" s="105">
        <f t="shared" si="29"/>
        <v>134.9375</v>
      </c>
    </row>
    <row r="28" spans="1:32" s="84" customFormat="1" x14ac:dyDescent="0.25">
      <c r="A28" s="72">
        <v>5</v>
      </c>
      <c r="B28" s="72">
        <f t="shared" si="24"/>
        <v>0.625</v>
      </c>
      <c r="C28" s="73">
        <v>953</v>
      </c>
      <c r="D28" s="74">
        <v>0.9</v>
      </c>
      <c r="E28" s="75">
        <f t="shared" si="21"/>
        <v>0.83333333333333337</v>
      </c>
      <c r="F28" s="90">
        <f t="shared" si="30"/>
        <v>714.75000000000011</v>
      </c>
      <c r="G28" s="96">
        <f t="shared" si="25"/>
        <v>238.24999999999989</v>
      </c>
      <c r="H28" s="97">
        <f t="shared" si="26"/>
        <v>119.12499999999994</v>
      </c>
      <c r="K28" s="72">
        <v>5</v>
      </c>
      <c r="L28" s="73">
        <v>1089.5999999999999</v>
      </c>
      <c r="M28" s="74">
        <v>0.9</v>
      </c>
      <c r="N28" s="75">
        <f t="shared" si="22"/>
        <v>0.83333333333333337</v>
      </c>
      <c r="O28" s="76">
        <f t="shared" si="31"/>
        <v>817.2</v>
      </c>
      <c r="P28" s="76">
        <f t="shared" si="32"/>
        <v>272.39999999999986</v>
      </c>
      <c r="Q28" s="77">
        <f t="shared" si="33"/>
        <v>136.19999999999993</v>
      </c>
      <c r="S28" s="72">
        <v>5</v>
      </c>
      <c r="T28" s="73">
        <v>1143.5999999999999</v>
      </c>
      <c r="U28" s="74">
        <v>0.9</v>
      </c>
      <c r="V28" s="75">
        <f>S28/$A$24</f>
        <v>0.83333333333333337</v>
      </c>
      <c r="W28" s="76">
        <f t="shared" si="35"/>
        <v>857.7</v>
      </c>
      <c r="X28" s="76">
        <f t="shared" si="36"/>
        <v>285.89999999999986</v>
      </c>
      <c r="Y28" s="77">
        <f t="shared" si="37"/>
        <v>142.94999999999993</v>
      </c>
      <c r="Z28" s="110">
        <v>5</v>
      </c>
      <c r="AA28" s="110">
        <v>1270</v>
      </c>
      <c r="AB28" s="111">
        <v>0.9</v>
      </c>
      <c r="AC28" s="112">
        <v>0.83330000000000004</v>
      </c>
      <c r="AD28" s="113">
        <f t="shared" si="27"/>
        <v>952.46190000000001</v>
      </c>
      <c r="AE28" s="105">
        <f t="shared" si="28"/>
        <v>317.53809999999999</v>
      </c>
      <c r="AF28" s="105">
        <f t="shared" si="29"/>
        <v>158.76904999999999</v>
      </c>
    </row>
    <row r="29" spans="1:32" s="84" customFormat="1" x14ac:dyDescent="0.25">
      <c r="A29" s="78">
        <v>4.75</v>
      </c>
      <c r="B29" s="78">
        <f t="shared" si="24"/>
        <v>0.59375</v>
      </c>
      <c r="C29" s="73">
        <v>953</v>
      </c>
      <c r="D29" s="80">
        <v>0.9</v>
      </c>
      <c r="E29" s="81">
        <f t="shared" si="21"/>
        <v>0.79166666666666663</v>
      </c>
      <c r="F29" s="92">
        <f t="shared" si="30"/>
        <v>679.01250000000005</v>
      </c>
      <c r="G29" s="96">
        <f t="shared" si="25"/>
        <v>273.98749999999995</v>
      </c>
      <c r="H29" s="97">
        <f t="shared" si="26"/>
        <v>136.99374999999998</v>
      </c>
      <c r="K29" s="78">
        <v>4.75</v>
      </c>
      <c r="L29" s="79">
        <v>1089.5999999999999</v>
      </c>
      <c r="M29" s="80">
        <v>0.9</v>
      </c>
      <c r="N29" s="81">
        <f t="shared" si="22"/>
        <v>0.79166666666666663</v>
      </c>
      <c r="O29" s="65">
        <f t="shared" si="31"/>
        <v>776.33999999999992</v>
      </c>
      <c r="P29" s="65">
        <f t="shared" si="32"/>
        <v>313.26</v>
      </c>
      <c r="Q29" s="67">
        <f t="shared" si="33"/>
        <v>156.63</v>
      </c>
      <c r="S29" s="78">
        <v>4.75</v>
      </c>
      <c r="T29" s="73">
        <v>1143.5999999999999</v>
      </c>
      <c r="U29" s="80">
        <v>0.9</v>
      </c>
      <c r="V29" s="81">
        <f t="shared" si="34"/>
        <v>0.79166666666666663</v>
      </c>
      <c r="W29" s="65">
        <f t="shared" si="35"/>
        <v>814.81499999999994</v>
      </c>
      <c r="X29" s="65">
        <f t="shared" si="36"/>
        <v>328.78499999999997</v>
      </c>
      <c r="Y29" s="67">
        <f t="shared" si="37"/>
        <v>164.39249999999998</v>
      </c>
      <c r="Z29" s="101">
        <v>4.75</v>
      </c>
      <c r="AA29" s="110">
        <v>1270</v>
      </c>
      <c r="AB29" s="109">
        <v>0.9</v>
      </c>
      <c r="AC29" s="103">
        <v>0.79169999999999996</v>
      </c>
      <c r="AD29" s="104">
        <f t="shared" si="27"/>
        <v>904.91309999999999</v>
      </c>
      <c r="AE29" s="105">
        <f t="shared" si="28"/>
        <v>365.08690000000001</v>
      </c>
      <c r="AF29" s="105">
        <f t="shared" si="29"/>
        <v>182.54345000000001</v>
      </c>
    </row>
    <row r="30" spans="1:32" s="84" customFormat="1" x14ac:dyDescent="0.25">
      <c r="A30" s="72">
        <v>4.5</v>
      </c>
      <c r="B30" s="72">
        <f t="shared" si="24"/>
        <v>0.5625</v>
      </c>
      <c r="C30" s="73">
        <v>953</v>
      </c>
      <c r="D30" s="74">
        <v>0.9</v>
      </c>
      <c r="E30" s="75">
        <f t="shared" si="21"/>
        <v>0.75</v>
      </c>
      <c r="F30" s="90">
        <f t="shared" si="30"/>
        <v>643.27500000000009</v>
      </c>
      <c r="G30" s="96">
        <f t="shared" si="25"/>
        <v>309.72499999999991</v>
      </c>
      <c r="H30" s="97">
        <f t="shared" si="26"/>
        <v>154.86249999999995</v>
      </c>
      <c r="K30" s="72">
        <v>4.5</v>
      </c>
      <c r="L30" s="73">
        <v>1089.5999999999999</v>
      </c>
      <c r="M30" s="74">
        <v>0.9</v>
      </c>
      <c r="N30" s="75">
        <f t="shared" si="22"/>
        <v>0.75</v>
      </c>
      <c r="O30" s="76">
        <f t="shared" si="31"/>
        <v>735.48</v>
      </c>
      <c r="P30" s="76">
        <f t="shared" si="32"/>
        <v>354.11999999999989</v>
      </c>
      <c r="Q30" s="77">
        <f t="shared" si="33"/>
        <v>177.05999999999995</v>
      </c>
      <c r="S30" s="72">
        <v>4.5</v>
      </c>
      <c r="T30" s="73">
        <v>1143.5999999999999</v>
      </c>
      <c r="U30" s="74">
        <v>0.9</v>
      </c>
      <c r="V30" s="75">
        <f t="shared" si="34"/>
        <v>0.75</v>
      </c>
      <c r="W30" s="76">
        <f t="shared" si="35"/>
        <v>771.93000000000006</v>
      </c>
      <c r="X30" s="76">
        <f t="shared" si="36"/>
        <v>371.66999999999985</v>
      </c>
      <c r="Y30" s="77">
        <f t="shared" si="37"/>
        <v>185.83499999999992</v>
      </c>
      <c r="Z30" s="110">
        <v>4.5</v>
      </c>
      <c r="AA30" s="110">
        <v>1270</v>
      </c>
      <c r="AB30" s="111">
        <v>0.9</v>
      </c>
      <c r="AC30" s="112">
        <v>0.75</v>
      </c>
      <c r="AD30" s="113">
        <f t="shared" si="27"/>
        <v>857.25</v>
      </c>
      <c r="AE30" s="105">
        <f t="shared" si="28"/>
        <v>412.75</v>
      </c>
      <c r="AF30" s="105">
        <f t="shared" si="29"/>
        <v>206.375</v>
      </c>
    </row>
    <row r="31" spans="1:32" s="84" customFormat="1" x14ac:dyDescent="0.25">
      <c r="A31" s="78">
        <v>4.25</v>
      </c>
      <c r="B31" s="78">
        <f t="shared" si="24"/>
        <v>0.53125</v>
      </c>
      <c r="C31" s="73">
        <v>953</v>
      </c>
      <c r="D31" s="80">
        <v>0.9</v>
      </c>
      <c r="E31" s="81">
        <f t="shared" si="21"/>
        <v>0.70833333333333337</v>
      </c>
      <c r="F31" s="92">
        <f t="shared" si="30"/>
        <v>607.53750000000002</v>
      </c>
      <c r="G31" s="96">
        <f t="shared" si="25"/>
        <v>345.46249999999998</v>
      </c>
      <c r="H31" s="97">
        <f t="shared" si="26"/>
        <v>172.73124999999999</v>
      </c>
      <c r="K31" s="78">
        <v>4.3</v>
      </c>
      <c r="L31" s="79">
        <v>1089.5999999999999</v>
      </c>
      <c r="M31" s="80">
        <v>0.9</v>
      </c>
      <c r="N31" s="81">
        <f t="shared" si="22"/>
        <v>0.71666666666666667</v>
      </c>
      <c r="O31" s="65">
        <f t="shared" si="31"/>
        <v>702.79200000000003</v>
      </c>
      <c r="P31" s="65">
        <f t="shared" si="32"/>
        <v>386.80799999999988</v>
      </c>
      <c r="Q31" s="67">
        <f t="shared" si="33"/>
        <v>193.40399999999994</v>
      </c>
      <c r="S31" s="78">
        <v>4.3</v>
      </c>
      <c r="T31" s="73">
        <v>1143.5999999999999</v>
      </c>
      <c r="U31" s="80">
        <v>0.9</v>
      </c>
      <c r="V31" s="81">
        <f t="shared" si="34"/>
        <v>0.71666666666666667</v>
      </c>
      <c r="W31" s="65">
        <f t="shared" si="35"/>
        <v>737.62200000000007</v>
      </c>
      <c r="X31" s="65">
        <f t="shared" si="36"/>
        <v>405.97799999999984</v>
      </c>
      <c r="Y31" s="67">
        <f t="shared" si="37"/>
        <v>202.98899999999992</v>
      </c>
      <c r="Z31" s="101">
        <v>4.25</v>
      </c>
      <c r="AA31" s="110">
        <v>1270</v>
      </c>
      <c r="AB31" s="109">
        <v>0.9</v>
      </c>
      <c r="AC31" s="103">
        <v>0.70830000000000004</v>
      </c>
      <c r="AD31" s="104">
        <f t="shared" si="27"/>
        <v>809.58690000000001</v>
      </c>
      <c r="AE31" s="105">
        <f t="shared" si="28"/>
        <v>460.41309999999999</v>
      </c>
      <c r="AF31" s="105">
        <f t="shared" si="29"/>
        <v>230.20654999999999</v>
      </c>
    </row>
    <row r="32" spans="1:32" s="84" customFormat="1" x14ac:dyDescent="0.25">
      <c r="A32" s="72">
        <v>4</v>
      </c>
      <c r="B32" s="72">
        <f t="shared" si="24"/>
        <v>0.5</v>
      </c>
      <c r="C32" s="73">
        <v>953</v>
      </c>
      <c r="D32" s="74">
        <v>0.9</v>
      </c>
      <c r="E32" s="75">
        <f t="shared" si="21"/>
        <v>0.66666666666666663</v>
      </c>
      <c r="F32" s="90">
        <f t="shared" si="30"/>
        <v>571.79999999999995</v>
      </c>
      <c r="G32" s="96">
        <f t="shared" si="25"/>
        <v>381.20000000000005</v>
      </c>
      <c r="H32" s="97">
        <f t="shared" si="26"/>
        <v>190.60000000000002</v>
      </c>
      <c r="K32" s="72">
        <v>4.25</v>
      </c>
      <c r="L32" s="73">
        <v>1089.5999999999999</v>
      </c>
      <c r="M32" s="74">
        <v>0.9</v>
      </c>
      <c r="N32" s="75">
        <f t="shared" si="22"/>
        <v>0.70833333333333337</v>
      </c>
      <c r="O32" s="76">
        <f t="shared" si="31"/>
        <v>694.62</v>
      </c>
      <c r="P32" s="76">
        <f t="shared" si="32"/>
        <v>394.9799999999999</v>
      </c>
      <c r="Q32" s="77">
        <f t="shared" si="33"/>
        <v>197.48999999999995</v>
      </c>
      <c r="S32" s="72">
        <v>4.25</v>
      </c>
      <c r="T32" s="73">
        <v>1143.5999999999999</v>
      </c>
      <c r="U32" s="74">
        <v>0.9</v>
      </c>
      <c r="V32" s="75">
        <f t="shared" si="34"/>
        <v>0.70833333333333337</v>
      </c>
      <c r="W32" s="76">
        <f t="shared" si="35"/>
        <v>729.04500000000007</v>
      </c>
      <c r="X32" s="76">
        <f t="shared" si="36"/>
        <v>414.55499999999984</v>
      </c>
      <c r="Y32" s="77">
        <f t="shared" si="37"/>
        <v>207.27749999999992</v>
      </c>
      <c r="Z32" s="110">
        <v>4</v>
      </c>
      <c r="AA32" s="110">
        <v>1270</v>
      </c>
      <c r="AB32" s="111">
        <v>0.9</v>
      </c>
      <c r="AC32" s="112">
        <v>0.66669999999999996</v>
      </c>
      <c r="AD32" s="113">
        <f t="shared" si="27"/>
        <v>762.03809999999999</v>
      </c>
      <c r="AE32" s="105">
        <f t="shared" si="28"/>
        <v>507.96190000000001</v>
      </c>
      <c r="AF32" s="105">
        <f t="shared" si="29"/>
        <v>253.98095000000001</v>
      </c>
    </row>
    <row r="33" spans="1:32" s="84" customFormat="1" x14ac:dyDescent="0.25">
      <c r="A33" s="78">
        <v>3.75</v>
      </c>
      <c r="B33" s="78">
        <f t="shared" si="24"/>
        <v>0.46875</v>
      </c>
      <c r="C33" s="73">
        <v>953</v>
      </c>
      <c r="D33" s="80">
        <v>0.9</v>
      </c>
      <c r="E33" s="81">
        <f t="shared" si="21"/>
        <v>0.625</v>
      </c>
      <c r="F33" s="92">
        <f t="shared" si="30"/>
        <v>536.0625</v>
      </c>
      <c r="G33" s="96">
        <f t="shared" si="25"/>
        <v>416.9375</v>
      </c>
      <c r="H33" s="97">
        <f t="shared" si="26"/>
        <v>208.46875</v>
      </c>
      <c r="K33" s="78">
        <v>4.21</v>
      </c>
      <c r="L33" s="79">
        <v>1089.5999999999999</v>
      </c>
      <c r="M33" s="80">
        <v>0.9</v>
      </c>
      <c r="N33" s="81">
        <f t="shared" si="22"/>
        <v>0.70166666666666666</v>
      </c>
      <c r="O33" s="65">
        <f t="shared" si="31"/>
        <v>688.08240000000001</v>
      </c>
      <c r="P33" s="65">
        <f t="shared" si="32"/>
        <v>401.5175999999999</v>
      </c>
      <c r="Q33" s="67">
        <f t="shared" si="33"/>
        <v>200.75879999999995</v>
      </c>
      <c r="S33" s="78">
        <v>4.21</v>
      </c>
      <c r="T33" s="73">
        <v>1143.5999999999999</v>
      </c>
      <c r="U33" s="80">
        <v>0.9</v>
      </c>
      <c r="V33" s="81">
        <f>S33/$A$24</f>
        <v>0.70166666666666666</v>
      </c>
      <c r="W33" s="65">
        <f t="shared" si="35"/>
        <v>722.18340000000001</v>
      </c>
      <c r="X33" s="65">
        <f t="shared" si="36"/>
        <v>421.4165999999999</v>
      </c>
      <c r="Y33" s="67">
        <f t="shared" si="37"/>
        <v>210.70829999999995</v>
      </c>
      <c r="Z33" s="101">
        <v>3.75</v>
      </c>
      <c r="AA33" s="110">
        <v>1270</v>
      </c>
      <c r="AB33" s="109">
        <v>0.9</v>
      </c>
      <c r="AC33" s="103">
        <v>0.625</v>
      </c>
      <c r="AD33" s="104">
        <f t="shared" si="27"/>
        <v>714.375</v>
      </c>
      <c r="AE33" s="105">
        <f t="shared" si="28"/>
        <v>555.625</v>
      </c>
      <c r="AF33" s="105">
        <f t="shared" si="29"/>
        <v>277.8125</v>
      </c>
    </row>
    <row r="34" spans="1:32" s="84" customFormat="1" x14ac:dyDescent="0.25">
      <c r="A34" s="72">
        <v>3.5</v>
      </c>
      <c r="B34" s="72">
        <f t="shared" si="24"/>
        <v>0.4375</v>
      </c>
      <c r="C34" s="73">
        <v>953</v>
      </c>
      <c r="D34" s="74">
        <v>0.9</v>
      </c>
      <c r="E34" s="75">
        <f t="shared" si="21"/>
        <v>0.58333333333333337</v>
      </c>
      <c r="F34" s="90">
        <f t="shared" si="30"/>
        <v>500.32500000000005</v>
      </c>
      <c r="G34" s="96">
        <f t="shared" si="25"/>
        <v>452.67499999999995</v>
      </c>
      <c r="H34" s="97">
        <f t="shared" si="26"/>
        <v>226.33749999999998</v>
      </c>
      <c r="K34" s="72">
        <v>4.1900000000000004</v>
      </c>
      <c r="L34" s="73">
        <v>1089.5999999999999</v>
      </c>
      <c r="M34" s="74">
        <v>0.9</v>
      </c>
      <c r="N34" s="75">
        <f t="shared" si="22"/>
        <v>0.69833333333333336</v>
      </c>
      <c r="O34" s="76">
        <f t="shared" si="31"/>
        <v>684.81360000000006</v>
      </c>
      <c r="P34" s="76">
        <f t="shared" si="32"/>
        <v>404.78639999999984</v>
      </c>
      <c r="Q34" s="77">
        <f t="shared" si="33"/>
        <v>202.39319999999992</v>
      </c>
      <c r="S34" s="72">
        <v>4.1900000000000004</v>
      </c>
      <c r="T34" s="73">
        <v>1143.5999999999999</v>
      </c>
      <c r="U34" s="74">
        <v>0.9</v>
      </c>
      <c r="V34" s="75">
        <f t="shared" si="34"/>
        <v>0.69833333333333336</v>
      </c>
      <c r="W34" s="76">
        <f t="shared" si="35"/>
        <v>718.75260000000003</v>
      </c>
      <c r="X34" s="76">
        <f t="shared" si="36"/>
        <v>424.84739999999988</v>
      </c>
      <c r="Y34" s="77">
        <f t="shared" si="37"/>
        <v>212.42369999999994</v>
      </c>
      <c r="Z34" s="110">
        <v>3.5</v>
      </c>
      <c r="AA34" s="110">
        <v>1270</v>
      </c>
      <c r="AB34" s="111">
        <v>0.9</v>
      </c>
      <c r="AC34" s="112">
        <v>0.58330000000000004</v>
      </c>
      <c r="AD34" s="113">
        <f t="shared" si="27"/>
        <v>666.71190000000001</v>
      </c>
      <c r="AE34" s="105">
        <f t="shared" si="28"/>
        <v>603.28809999999999</v>
      </c>
      <c r="AF34" s="105">
        <f t="shared" si="29"/>
        <v>301.64404999999999</v>
      </c>
    </row>
    <row r="35" spans="1:32" s="84" customFormat="1" x14ac:dyDescent="0.25">
      <c r="A35" s="78">
        <v>3.25</v>
      </c>
      <c r="B35" s="78">
        <f t="shared" si="24"/>
        <v>0.40625</v>
      </c>
      <c r="C35" s="73">
        <v>953</v>
      </c>
      <c r="D35" s="80">
        <v>0.9</v>
      </c>
      <c r="E35" s="81">
        <f t="shared" si="21"/>
        <v>0.54166666666666663</v>
      </c>
      <c r="F35" s="92">
        <f t="shared" si="30"/>
        <v>464.58749999999998</v>
      </c>
      <c r="G35" s="96">
        <f t="shared" si="25"/>
        <v>488.41250000000002</v>
      </c>
      <c r="H35" s="97">
        <f t="shared" si="26"/>
        <v>244.20625000000001</v>
      </c>
      <c r="K35" s="78">
        <v>4</v>
      </c>
      <c r="L35" s="79">
        <v>1089.5999999999999</v>
      </c>
      <c r="M35" s="80">
        <v>0.9</v>
      </c>
      <c r="N35" s="81">
        <f t="shared" si="22"/>
        <v>0.66666666666666663</v>
      </c>
      <c r="O35" s="65">
        <f t="shared" si="31"/>
        <v>653.76</v>
      </c>
      <c r="P35" s="65">
        <f t="shared" si="32"/>
        <v>435.83999999999992</v>
      </c>
      <c r="Q35" s="67">
        <f t="shared" si="33"/>
        <v>217.91999999999996</v>
      </c>
      <c r="S35" s="78">
        <v>4</v>
      </c>
      <c r="T35" s="73">
        <v>1143.5999999999999</v>
      </c>
      <c r="U35" s="80">
        <v>0.9</v>
      </c>
      <c r="V35" s="81">
        <f t="shared" si="34"/>
        <v>0.66666666666666663</v>
      </c>
      <c r="W35" s="65">
        <f t="shared" si="35"/>
        <v>686.16</v>
      </c>
      <c r="X35" s="65">
        <f t="shared" si="36"/>
        <v>457.43999999999994</v>
      </c>
      <c r="Y35" s="67">
        <f t="shared" si="37"/>
        <v>228.71999999999997</v>
      </c>
      <c r="Z35" s="101">
        <v>3.25</v>
      </c>
      <c r="AA35" s="110">
        <v>1270</v>
      </c>
      <c r="AB35" s="109">
        <v>0.9</v>
      </c>
      <c r="AC35" s="103">
        <v>0.54169999999999996</v>
      </c>
      <c r="AD35" s="104">
        <f t="shared" si="27"/>
        <v>619.16309999999999</v>
      </c>
      <c r="AE35" s="105">
        <f t="shared" si="28"/>
        <v>650.83690000000001</v>
      </c>
      <c r="AF35" s="105">
        <f t="shared" si="29"/>
        <v>325.41845000000001</v>
      </c>
    </row>
    <row r="36" spans="1:32" s="84" customFormat="1" x14ac:dyDescent="0.25">
      <c r="A36" s="72">
        <v>3</v>
      </c>
      <c r="B36" s="72">
        <f t="shared" si="24"/>
        <v>0.375</v>
      </c>
      <c r="C36" s="73">
        <v>953</v>
      </c>
      <c r="D36" s="74">
        <v>0.9</v>
      </c>
      <c r="E36" s="75">
        <f t="shared" si="21"/>
        <v>0.5</v>
      </c>
      <c r="F36" s="90">
        <f t="shared" si="30"/>
        <v>428.85</v>
      </c>
      <c r="G36" s="96">
        <f t="shared" si="25"/>
        <v>524.15</v>
      </c>
      <c r="H36" s="97">
        <f t="shared" si="26"/>
        <v>262.07499999999999</v>
      </c>
      <c r="K36" s="72">
        <v>3.75</v>
      </c>
      <c r="L36" s="73">
        <v>1089.5999999999999</v>
      </c>
      <c r="M36" s="74">
        <v>0.9</v>
      </c>
      <c r="N36" s="75">
        <f t="shared" si="22"/>
        <v>0.625</v>
      </c>
      <c r="O36" s="76">
        <f t="shared" si="31"/>
        <v>612.9</v>
      </c>
      <c r="P36" s="76">
        <f t="shared" si="32"/>
        <v>476.69999999999993</v>
      </c>
      <c r="Q36" s="77">
        <f t="shared" si="33"/>
        <v>238.34999999999997</v>
      </c>
      <c r="S36" s="72">
        <v>3.75</v>
      </c>
      <c r="T36" s="73">
        <v>1143.5999999999999</v>
      </c>
      <c r="U36" s="74">
        <v>0.9</v>
      </c>
      <c r="V36" s="75">
        <f t="shared" si="34"/>
        <v>0.625</v>
      </c>
      <c r="W36" s="76">
        <f t="shared" si="35"/>
        <v>643.27499999999998</v>
      </c>
      <c r="X36" s="76">
        <f t="shared" si="36"/>
        <v>500.32499999999993</v>
      </c>
      <c r="Y36" s="77">
        <f t="shared" si="37"/>
        <v>250.16249999999997</v>
      </c>
      <c r="Z36" s="110">
        <v>3</v>
      </c>
      <c r="AA36" s="110">
        <v>1270</v>
      </c>
      <c r="AB36" s="111">
        <v>0.9</v>
      </c>
      <c r="AC36" s="112">
        <v>0.5</v>
      </c>
      <c r="AD36" s="113">
        <f t="shared" si="27"/>
        <v>571.5</v>
      </c>
      <c r="AE36" s="105">
        <f t="shared" si="28"/>
        <v>698.5</v>
      </c>
      <c r="AF36" s="105">
        <f>AE36/2</f>
        <v>349.25</v>
      </c>
    </row>
    <row r="37" spans="1:32" s="84" customFormat="1" x14ac:dyDescent="0.25">
      <c r="A37" s="78">
        <v>2.75</v>
      </c>
      <c r="B37" s="78">
        <f t="shared" si="24"/>
        <v>0.34375</v>
      </c>
      <c r="C37" s="73">
        <v>953</v>
      </c>
      <c r="D37" s="80">
        <v>0.9</v>
      </c>
      <c r="E37" s="81">
        <f t="shared" si="21"/>
        <v>0.45833333333333331</v>
      </c>
      <c r="F37" s="92">
        <f t="shared" si="30"/>
        <v>393.11250000000001</v>
      </c>
      <c r="G37" s="96">
        <f t="shared" si="25"/>
        <v>559.88750000000005</v>
      </c>
      <c r="H37" s="97">
        <f t="shared" si="26"/>
        <v>279.94375000000002</v>
      </c>
      <c r="K37" s="78">
        <v>3.5</v>
      </c>
      <c r="L37" s="79">
        <v>1089.5999999999999</v>
      </c>
      <c r="M37" s="80">
        <v>0.9</v>
      </c>
      <c r="N37" s="81">
        <f t="shared" si="22"/>
        <v>0.58333333333333337</v>
      </c>
      <c r="O37" s="65">
        <f t="shared" si="31"/>
        <v>572.04000000000008</v>
      </c>
      <c r="P37" s="65">
        <f t="shared" si="32"/>
        <v>517.55999999999983</v>
      </c>
      <c r="Q37" s="67">
        <f t="shared" si="33"/>
        <v>258.77999999999992</v>
      </c>
      <c r="S37" s="78">
        <v>3.5</v>
      </c>
      <c r="T37" s="73">
        <v>1143.5999999999999</v>
      </c>
      <c r="U37" s="80">
        <v>0.9</v>
      </c>
      <c r="V37" s="81">
        <f t="shared" si="34"/>
        <v>0.58333333333333337</v>
      </c>
      <c r="W37" s="65">
        <f t="shared" si="35"/>
        <v>600.3900000000001</v>
      </c>
      <c r="X37" s="65">
        <f t="shared" si="36"/>
        <v>543.20999999999981</v>
      </c>
      <c r="Y37" s="67">
        <f t="shared" si="37"/>
        <v>271.6049999999999</v>
      </c>
      <c r="Z37" s="101">
        <v>2.75</v>
      </c>
      <c r="AA37" s="110">
        <v>1270</v>
      </c>
      <c r="AB37" s="109">
        <v>0.9</v>
      </c>
      <c r="AC37" s="103">
        <v>0.45829999999999999</v>
      </c>
      <c r="AD37" s="104">
        <f t="shared" si="27"/>
        <v>523.83690000000001</v>
      </c>
      <c r="AE37" s="105">
        <f t="shared" si="28"/>
        <v>746.16309999999999</v>
      </c>
      <c r="AF37" s="105">
        <f t="shared" ref="AF37" si="38">AE37/2</f>
        <v>373.08154999999999</v>
      </c>
    </row>
    <row r="38" spans="1:32" s="84" customFormat="1" x14ac:dyDescent="0.25">
      <c r="A38" s="72">
        <v>2.5</v>
      </c>
      <c r="B38" s="72">
        <f t="shared" si="24"/>
        <v>0.3125</v>
      </c>
      <c r="C38" s="73">
        <v>953</v>
      </c>
      <c r="D38" s="74">
        <v>0.9</v>
      </c>
      <c r="E38" s="75">
        <f t="shared" si="21"/>
        <v>0.41666666666666669</v>
      </c>
      <c r="F38" s="90">
        <f t="shared" si="30"/>
        <v>357.37500000000006</v>
      </c>
      <c r="G38" s="96">
        <f t="shared" si="25"/>
        <v>595.625</v>
      </c>
      <c r="H38" s="97">
        <f t="shared" si="26"/>
        <v>297.8125</v>
      </c>
      <c r="K38" s="72">
        <v>3.25</v>
      </c>
      <c r="L38" s="73">
        <v>1089.5999999999999</v>
      </c>
      <c r="M38" s="74">
        <v>0.9</v>
      </c>
      <c r="N38" s="75">
        <f t="shared" si="22"/>
        <v>0.54166666666666663</v>
      </c>
      <c r="O38" s="76">
        <f t="shared" si="31"/>
        <v>531.17999999999995</v>
      </c>
      <c r="P38" s="76">
        <f t="shared" si="32"/>
        <v>558.41999999999996</v>
      </c>
      <c r="Q38" s="77">
        <f t="shared" si="33"/>
        <v>279.20999999999998</v>
      </c>
      <c r="S38" s="72">
        <v>3.25</v>
      </c>
      <c r="T38" s="73">
        <v>1143.5999999999999</v>
      </c>
      <c r="U38" s="74">
        <v>0.9</v>
      </c>
      <c r="V38" s="75">
        <f t="shared" si="34"/>
        <v>0.54166666666666663</v>
      </c>
      <c r="W38" s="76">
        <f t="shared" si="35"/>
        <v>557.505</v>
      </c>
      <c r="X38" s="76">
        <f t="shared" si="36"/>
        <v>586.09499999999991</v>
      </c>
      <c r="Y38" s="77">
        <f t="shared" si="37"/>
        <v>293.04749999999996</v>
      </c>
      <c r="Z38" s="101">
        <v>2.5</v>
      </c>
      <c r="AA38" s="110">
        <v>1270</v>
      </c>
      <c r="AB38" s="109">
        <v>0.9</v>
      </c>
      <c r="AC38" s="103">
        <v>0.41670000000000001</v>
      </c>
      <c r="AD38" s="104">
        <f t="shared" ref="AD38" si="39">AA38*AB38*AC38</f>
        <v>476.28810000000004</v>
      </c>
      <c r="AE38" s="105">
        <f t="shared" ref="AE38" si="40">AA38-AD38</f>
        <v>793.71190000000001</v>
      </c>
      <c r="AF38" s="105">
        <f t="shared" ref="AF38" si="41">AE38/2</f>
        <v>396.85595000000001</v>
      </c>
    </row>
    <row r="39" spans="1:32" x14ac:dyDescent="0.25">
      <c r="K39" s="84"/>
      <c r="L39" s="84"/>
      <c r="M39" s="84"/>
      <c r="N39" s="84"/>
      <c r="O39" s="84"/>
      <c r="P39" s="84"/>
      <c r="Q39" s="84"/>
      <c r="S39" s="84"/>
      <c r="T39" s="84"/>
      <c r="U39" s="84"/>
      <c r="V39" s="84"/>
      <c r="W39" s="84"/>
      <c r="X39" s="84"/>
      <c r="Y39" s="84"/>
    </row>
    <row r="40" spans="1:32" x14ac:dyDescent="0.25">
      <c r="K40" s="84"/>
      <c r="L40" s="84"/>
      <c r="M40" s="84"/>
      <c r="N40" s="84"/>
      <c r="O40" s="84"/>
      <c r="P40" s="84"/>
      <c r="Q40" s="84"/>
      <c r="S40" s="84"/>
      <c r="T40" s="84"/>
      <c r="U40" s="84"/>
      <c r="V40" s="84"/>
      <c r="W40" s="84"/>
      <c r="X40" s="84"/>
      <c r="Y40" s="84"/>
    </row>
    <row r="41" spans="1:32" x14ac:dyDescent="0.25">
      <c r="H41" s="94" t="s">
        <v>36</v>
      </c>
    </row>
  </sheetData>
  <pageMargins left="0.7" right="0.7" top="0.75" bottom="0.75" header="0.3" footer="0.3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EC5BB-4EFC-48E4-B347-A65281F0BD95}">
  <sheetPr>
    <tabColor rgb="FF00B050"/>
  </sheetPr>
  <dimension ref="A1:AK41"/>
  <sheetViews>
    <sheetView tabSelected="1" zoomScaleNormal="100" workbookViewId="0">
      <selection activeCell="I6" sqref="I6:I20"/>
    </sheetView>
  </sheetViews>
  <sheetFormatPr defaultRowHeight="15" x14ac:dyDescent="0.25"/>
  <cols>
    <col min="1" max="1" width="12.109375" style="58" customWidth="1"/>
    <col min="2" max="2" width="5.33203125" style="58" hidden="1" customWidth="1"/>
    <col min="3" max="3" width="8.6640625" style="58" bestFit="1" customWidth="1"/>
    <col min="4" max="4" width="9" style="58" bestFit="1" customWidth="1"/>
    <col min="5" max="5" width="10.6640625" style="58" customWidth="1"/>
    <col min="6" max="8" width="8.88671875" style="58"/>
    <col min="9" max="9" width="8.109375" style="58" bestFit="1" customWidth="1"/>
    <col min="10" max="10" width="6.5546875" style="58" hidden="1" customWidth="1"/>
    <col min="11" max="11" width="2.88671875" style="58" customWidth="1"/>
    <col min="12" max="12" width="12.21875" style="58" hidden="1" customWidth="1"/>
    <col min="13" max="13" width="8.6640625" style="58" hidden="1" customWidth="1"/>
    <col min="14" max="14" width="9" style="58" hidden="1" customWidth="1"/>
    <col min="15" max="15" width="15.5546875" style="58" hidden="1" customWidth="1"/>
    <col min="16" max="19" width="0" style="58" hidden="1" customWidth="1"/>
    <col min="20" max="20" width="12.21875" style="58" hidden="1" customWidth="1"/>
    <col min="21" max="21" width="8.6640625" style="58" hidden="1" customWidth="1"/>
    <col min="22" max="22" width="9" style="58" hidden="1" customWidth="1"/>
    <col min="23" max="23" width="15.5546875" style="58" hidden="1" customWidth="1"/>
    <col min="24" max="26" width="0" style="58" hidden="1" customWidth="1"/>
    <col min="27" max="27" width="9" style="99" bestFit="1" customWidth="1"/>
    <col min="28" max="28" width="9.5546875" style="99" customWidth="1"/>
    <col min="29" max="29" width="8.88671875" style="100" customWidth="1"/>
    <col min="30" max="30" width="9.33203125" style="99" customWidth="1"/>
    <col min="31" max="31" width="8.77734375" style="99" bestFit="1" customWidth="1"/>
    <col min="32" max="32" width="8.6640625" style="99" bestFit="1" customWidth="1"/>
    <col min="33" max="33" width="8.6640625" style="99" customWidth="1"/>
    <col min="34" max="34" width="8.21875" style="99" bestFit="1" customWidth="1"/>
    <col min="35" max="16384" width="8.88671875" style="58"/>
  </cols>
  <sheetData>
    <row r="1" spans="1:37" ht="15.75" x14ac:dyDescent="0.25">
      <c r="A1" s="32" t="s">
        <v>43</v>
      </c>
      <c r="B1" s="32"/>
      <c r="C1" s="52"/>
      <c r="D1" s="53"/>
      <c r="E1" s="53"/>
      <c r="F1" s="130" t="s">
        <v>48</v>
      </c>
      <c r="G1" s="54"/>
      <c r="H1" s="54"/>
      <c r="I1" s="37"/>
      <c r="L1" s="32" t="s">
        <v>35</v>
      </c>
      <c r="M1" s="52"/>
      <c r="N1" s="53"/>
      <c r="O1" s="52"/>
      <c r="P1" s="69"/>
      <c r="Q1" s="54"/>
      <c r="R1" s="53"/>
      <c r="T1" s="32" t="s">
        <v>35</v>
      </c>
      <c r="U1" s="52"/>
      <c r="V1" s="53"/>
      <c r="W1" s="52"/>
      <c r="X1" s="69"/>
      <c r="Y1" s="54"/>
      <c r="Z1" s="53"/>
      <c r="AA1" s="32" t="s">
        <v>42</v>
      </c>
      <c r="AB1" s="32"/>
      <c r="AC1" s="108"/>
      <c r="AD1" s="32" t="s">
        <v>44</v>
      </c>
      <c r="AE1" s="98"/>
      <c r="AF1" s="98"/>
      <c r="AG1" s="98"/>
      <c r="AH1" s="98"/>
    </row>
    <row r="2" spans="1:37" ht="15.75" x14ac:dyDescent="0.25">
      <c r="A2" s="47"/>
      <c r="B2" s="47"/>
      <c r="C2" s="55"/>
      <c r="D2" s="56"/>
      <c r="E2" s="55"/>
      <c r="F2" s="56"/>
      <c r="G2" s="57"/>
      <c r="H2" s="57"/>
      <c r="I2" s="36"/>
    </row>
    <row r="3" spans="1:37" ht="15.75" x14ac:dyDescent="0.25">
      <c r="A3" s="95" t="s">
        <v>30</v>
      </c>
      <c r="B3" s="71"/>
      <c r="C3" s="55"/>
      <c r="D3" s="56"/>
      <c r="E3" s="55"/>
      <c r="F3" s="56"/>
      <c r="G3" s="57"/>
      <c r="H3" s="57"/>
      <c r="I3" s="36"/>
      <c r="L3" s="70" t="s">
        <v>29</v>
      </c>
      <c r="T3" s="70" t="s">
        <v>37</v>
      </c>
      <c r="AA3" s="107" t="s">
        <v>45</v>
      </c>
      <c r="AE3" s="100"/>
      <c r="AF3" s="100"/>
      <c r="AG3" s="100"/>
      <c r="AK3" s="121" t="s">
        <v>36</v>
      </c>
    </row>
    <row r="4" spans="1:37" ht="15.75" x14ac:dyDescent="0.25">
      <c r="A4" s="49" t="s">
        <v>28</v>
      </c>
      <c r="B4" s="49" t="s">
        <v>34</v>
      </c>
      <c r="F4" s="68"/>
      <c r="G4" s="68"/>
      <c r="H4" s="68"/>
      <c r="I4" s="36"/>
      <c r="L4" s="49" t="s">
        <v>28</v>
      </c>
      <c r="P4" s="68"/>
      <c r="Q4" s="68"/>
      <c r="T4" s="49" t="s">
        <v>28</v>
      </c>
      <c r="X4" s="68"/>
      <c r="Y4" s="68"/>
      <c r="AA4" s="106" t="s">
        <v>20</v>
      </c>
    </row>
    <row r="5" spans="1:37" ht="30.75" customHeight="1" x14ac:dyDescent="0.25">
      <c r="A5" s="32" t="s">
        <v>26</v>
      </c>
      <c r="B5" s="32">
        <v>8</v>
      </c>
      <c r="C5" s="32" t="s">
        <v>27</v>
      </c>
      <c r="D5" s="32" t="s">
        <v>23</v>
      </c>
      <c r="E5" s="118" t="s">
        <v>25</v>
      </c>
      <c r="F5" s="32" t="s">
        <v>23</v>
      </c>
      <c r="G5" s="41" t="s">
        <v>24</v>
      </c>
      <c r="H5" s="120" t="s">
        <v>47</v>
      </c>
      <c r="I5" s="122" t="s">
        <v>33</v>
      </c>
      <c r="L5" s="32" t="s">
        <v>26</v>
      </c>
      <c r="M5" s="32" t="s">
        <v>27</v>
      </c>
      <c r="N5" s="32" t="s">
        <v>23</v>
      </c>
      <c r="O5" s="32" t="s">
        <v>25</v>
      </c>
      <c r="P5" s="32" t="s">
        <v>23</v>
      </c>
      <c r="Q5" s="41" t="s">
        <v>24</v>
      </c>
      <c r="R5" s="41" t="s">
        <v>33</v>
      </c>
      <c r="T5" s="32" t="s">
        <v>26</v>
      </c>
      <c r="U5" s="32" t="s">
        <v>27</v>
      </c>
      <c r="V5" s="32" t="s">
        <v>23</v>
      </c>
      <c r="W5" s="32" t="s">
        <v>25</v>
      </c>
      <c r="X5" s="32" t="s">
        <v>23</v>
      </c>
      <c r="Y5" s="41" t="s">
        <v>24</v>
      </c>
      <c r="Z5" s="41" t="s">
        <v>33</v>
      </c>
      <c r="AA5" s="32" t="s">
        <v>13</v>
      </c>
      <c r="AB5" s="32" t="s">
        <v>46</v>
      </c>
      <c r="AC5" s="108" t="s">
        <v>23</v>
      </c>
      <c r="AD5" s="118" t="s">
        <v>25</v>
      </c>
      <c r="AE5" s="32" t="s">
        <v>40</v>
      </c>
      <c r="AF5" s="41" t="s">
        <v>24</v>
      </c>
      <c r="AG5" s="125" t="s">
        <v>47</v>
      </c>
      <c r="AH5" s="122" t="s">
        <v>33</v>
      </c>
      <c r="AJ5" s="102" t="s">
        <v>36</v>
      </c>
    </row>
    <row r="6" spans="1:37" s="84" customFormat="1" x14ac:dyDescent="0.25">
      <c r="A6" s="72">
        <v>6</v>
      </c>
      <c r="B6" s="72">
        <f>A6/$B$5</f>
        <v>0.75</v>
      </c>
      <c r="C6" s="73">
        <v>2509</v>
      </c>
      <c r="D6" s="74">
        <v>0.9</v>
      </c>
      <c r="E6" s="75">
        <f>A6/$A$6</f>
        <v>1</v>
      </c>
      <c r="F6" s="90">
        <f>C6*D6*E6</f>
        <v>2258.1</v>
      </c>
      <c r="G6" s="129">
        <f>C6-F6</f>
        <v>250.90000000000009</v>
      </c>
      <c r="H6" s="117">
        <v>125.5</v>
      </c>
      <c r="I6" s="123">
        <f>G6/2</f>
        <v>125.45000000000005</v>
      </c>
      <c r="J6" s="83">
        <f>F6/C6</f>
        <v>0.89999999999999991</v>
      </c>
      <c r="K6" s="83"/>
      <c r="L6" s="72">
        <v>6</v>
      </c>
      <c r="M6" s="73">
        <v>2692.8</v>
      </c>
      <c r="N6" s="74">
        <v>0.9</v>
      </c>
      <c r="O6" s="75">
        <f>L6/$A$6</f>
        <v>1</v>
      </c>
      <c r="P6" s="76">
        <f>M6*N6*O6</f>
        <v>2423.5200000000004</v>
      </c>
      <c r="Q6" s="76">
        <f>M6-P6</f>
        <v>269.27999999999975</v>
      </c>
      <c r="R6" s="77">
        <f>Q6/2</f>
        <v>134.63999999999987</v>
      </c>
      <c r="T6" s="72">
        <v>6</v>
      </c>
      <c r="U6" s="73">
        <v>3141</v>
      </c>
      <c r="V6" s="74">
        <v>0.9</v>
      </c>
      <c r="W6" s="75">
        <f>T6/$A$6</f>
        <v>1</v>
      </c>
      <c r="X6" s="76">
        <f>U6*V6*W6</f>
        <v>2826.9</v>
      </c>
      <c r="Y6" s="76">
        <f>U6-X6</f>
        <v>314.09999999999991</v>
      </c>
      <c r="Z6" s="77">
        <f>Y6/2</f>
        <v>157.04999999999995</v>
      </c>
      <c r="AA6" s="110">
        <v>6</v>
      </c>
      <c r="AB6" s="110">
        <v>3542</v>
      </c>
      <c r="AC6" s="111">
        <v>0.9</v>
      </c>
      <c r="AD6" s="112">
        <v>1</v>
      </c>
      <c r="AE6" s="114">
        <f>AB6*AC6*AD6</f>
        <v>3187.8</v>
      </c>
      <c r="AF6" s="116">
        <f>AB6-AE6</f>
        <v>354.19999999999982</v>
      </c>
      <c r="AG6" s="126">
        <v>177</v>
      </c>
      <c r="AH6" s="123">
        <f>AF6/2</f>
        <v>177.09999999999991</v>
      </c>
      <c r="AJ6" s="119" t="s">
        <v>36</v>
      </c>
    </row>
    <row r="7" spans="1:37" s="84" customFormat="1" x14ac:dyDescent="0.25">
      <c r="A7" s="78">
        <v>5.75</v>
      </c>
      <c r="B7" s="78">
        <f t="shared" ref="B7:B20" si="0">A7/$B$5</f>
        <v>0.71875</v>
      </c>
      <c r="C7" s="73">
        <v>2509</v>
      </c>
      <c r="D7" s="80">
        <v>0.9</v>
      </c>
      <c r="E7" s="81">
        <f>A7/$A$6</f>
        <v>0.95833333333333337</v>
      </c>
      <c r="F7" s="92">
        <f t="shared" ref="F7:F20" si="1">C7*D7*E7</f>
        <v>2164.0124999999998</v>
      </c>
      <c r="G7" s="129">
        <f>C7-F7</f>
        <v>344.98750000000018</v>
      </c>
      <c r="H7" s="117">
        <v>172.5</v>
      </c>
      <c r="I7" s="123">
        <f>G7/2</f>
        <v>172.49375000000009</v>
      </c>
      <c r="J7" s="83">
        <f t="shared" ref="J7:J20" si="2">F7/C7</f>
        <v>0.86249999999999993</v>
      </c>
      <c r="K7" s="83"/>
      <c r="L7" s="78">
        <v>5.75</v>
      </c>
      <c r="M7" s="79">
        <v>2692.8</v>
      </c>
      <c r="N7" s="80">
        <v>0.9</v>
      </c>
      <c r="O7" s="81">
        <f t="shared" ref="O7:O20" si="3">L7/$A$6</f>
        <v>0.95833333333333337</v>
      </c>
      <c r="P7" s="65">
        <f>M7*N7*O7</f>
        <v>2322.5400000000004</v>
      </c>
      <c r="Q7" s="65">
        <f>M7-P7</f>
        <v>370.25999999999976</v>
      </c>
      <c r="R7" s="67">
        <f>Q7/2</f>
        <v>185.12999999999988</v>
      </c>
      <c r="T7" s="78">
        <v>5.75</v>
      </c>
      <c r="U7" s="73">
        <v>3141</v>
      </c>
      <c r="V7" s="80">
        <v>0.9</v>
      </c>
      <c r="W7" s="81">
        <f t="shared" ref="W7:W20" si="4">T7/$A$6</f>
        <v>0.95833333333333337</v>
      </c>
      <c r="X7" s="65">
        <f>U7*V7*W7</f>
        <v>2709.1125000000002</v>
      </c>
      <c r="Y7" s="65">
        <f>U7-X7</f>
        <v>431.88749999999982</v>
      </c>
      <c r="Z7" s="67">
        <f>Y7/2</f>
        <v>215.94374999999991</v>
      </c>
      <c r="AA7" s="101">
        <v>5.75</v>
      </c>
      <c r="AB7" s="110">
        <v>3542</v>
      </c>
      <c r="AC7" s="109">
        <v>0.9</v>
      </c>
      <c r="AD7" s="103">
        <v>0.95830000000000004</v>
      </c>
      <c r="AE7" s="115">
        <f t="shared" ref="AE7:AE20" si="5">AB7*AC7*AD7</f>
        <v>3054.8687400000003</v>
      </c>
      <c r="AF7" s="116">
        <f>AB7-AE7</f>
        <v>487.13125999999966</v>
      </c>
      <c r="AG7" s="126">
        <v>243.5</v>
      </c>
      <c r="AH7" s="123">
        <f t="shared" ref="AH7:AH20" si="6">AF7/2</f>
        <v>243.56562999999983</v>
      </c>
    </row>
    <row r="8" spans="1:37" s="84" customFormat="1" x14ac:dyDescent="0.25">
      <c r="A8" s="72">
        <v>5.5</v>
      </c>
      <c r="B8" s="72">
        <f t="shared" si="0"/>
        <v>0.6875</v>
      </c>
      <c r="C8" s="73">
        <v>2509</v>
      </c>
      <c r="D8" s="74">
        <v>0.9</v>
      </c>
      <c r="E8" s="75">
        <f t="shared" ref="E8:E20" si="7">A8/$A$6</f>
        <v>0.91666666666666663</v>
      </c>
      <c r="F8" s="90">
        <f t="shared" si="1"/>
        <v>2069.9249999999997</v>
      </c>
      <c r="G8" s="129">
        <f t="shared" ref="G8:G20" si="8">C8-F8</f>
        <v>439.07500000000027</v>
      </c>
      <c r="H8" s="117">
        <v>219.5</v>
      </c>
      <c r="I8" s="123">
        <f t="shared" ref="I8:I20" si="9">G8/2</f>
        <v>219.53750000000014</v>
      </c>
      <c r="J8" s="83">
        <f t="shared" si="2"/>
        <v>0.82499999999999984</v>
      </c>
      <c r="K8" s="83"/>
      <c r="L8" s="72">
        <v>5.5</v>
      </c>
      <c r="M8" s="73">
        <v>2692.8</v>
      </c>
      <c r="N8" s="74">
        <v>0.9</v>
      </c>
      <c r="O8" s="75">
        <f t="shared" si="3"/>
        <v>0.91666666666666663</v>
      </c>
      <c r="P8" s="76">
        <f t="shared" ref="P8:P20" si="10">M8*N8*O8</f>
        <v>2221.5600000000004</v>
      </c>
      <c r="Q8" s="76">
        <f t="shared" ref="Q8:Q20" si="11">M8-P8</f>
        <v>471.23999999999978</v>
      </c>
      <c r="R8" s="77">
        <f t="shared" ref="R8:R20" si="12">Q8/2</f>
        <v>235.61999999999989</v>
      </c>
      <c r="T8" s="72">
        <v>5.5</v>
      </c>
      <c r="U8" s="73">
        <v>3141</v>
      </c>
      <c r="V8" s="74">
        <v>0.9</v>
      </c>
      <c r="W8" s="75">
        <f t="shared" si="4"/>
        <v>0.91666666666666663</v>
      </c>
      <c r="X8" s="76">
        <f t="shared" ref="X8:X20" si="13">U8*V8*W8</f>
        <v>2591.3249999999998</v>
      </c>
      <c r="Y8" s="76">
        <f t="shared" ref="Y8:Y20" si="14">U8-X8</f>
        <v>549.67500000000018</v>
      </c>
      <c r="Z8" s="77">
        <f t="shared" ref="Z8:Z20" si="15">Y8/2</f>
        <v>274.83750000000009</v>
      </c>
      <c r="AA8" s="110">
        <v>5.5</v>
      </c>
      <c r="AB8" s="110">
        <v>3542</v>
      </c>
      <c r="AC8" s="111">
        <v>0.9</v>
      </c>
      <c r="AD8" s="112">
        <v>0.91669999999999996</v>
      </c>
      <c r="AE8" s="114">
        <f t="shared" si="5"/>
        <v>2922.2562600000001</v>
      </c>
      <c r="AF8" s="116">
        <f>AB8-AE8</f>
        <v>619.74373999999989</v>
      </c>
      <c r="AG8" s="126">
        <v>340</v>
      </c>
      <c r="AH8" s="123">
        <f t="shared" si="6"/>
        <v>309.87186999999994</v>
      </c>
    </row>
    <row r="9" spans="1:37" s="84" customFormat="1" x14ac:dyDescent="0.25">
      <c r="A9" s="78">
        <v>5.25</v>
      </c>
      <c r="B9" s="78">
        <f t="shared" si="0"/>
        <v>0.65625</v>
      </c>
      <c r="C9" s="73">
        <v>2509</v>
      </c>
      <c r="D9" s="80">
        <v>0.9</v>
      </c>
      <c r="E9" s="81">
        <f t="shared" si="7"/>
        <v>0.875</v>
      </c>
      <c r="F9" s="92">
        <f t="shared" si="1"/>
        <v>1975.8374999999999</v>
      </c>
      <c r="G9" s="129">
        <f t="shared" si="8"/>
        <v>533.16250000000014</v>
      </c>
      <c r="H9" s="117">
        <v>266.5</v>
      </c>
      <c r="I9" s="123">
        <f t="shared" si="9"/>
        <v>266.58125000000007</v>
      </c>
      <c r="J9" s="83">
        <f t="shared" si="2"/>
        <v>0.78749999999999998</v>
      </c>
      <c r="K9" s="83"/>
      <c r="L9" s="78">
        <v>5.25</v>
      </c>
      <c r="M9" s="79">
        <v>2692.8</v>
      </c>
      <c r="N9" s="80">
        <v>0.9</v>
      </c>
      <c r="O9" s="81">
        <f t="shared" si="3"/>
        <v>0.875</v>
      </c>
      <c r="P9" s="65">
        <f t="shared" si="10"/>
        <v>2120.5800000000004</v>
      </c>
      <c r="Q9" s="65">
        <f t="shared" si="11"/>
        <v>572.2199999999998</v>
      </c>
      <c r="R9" s="67">
        <f t="shared" si="12"/>
        <v>286.1099999999999</v>
      </c>
      <c r="T9" s="78">
        <v>5.25</v>
      </c>
      <c r="U9" s="73">
        <v>3141</v>
      </c>
      <c r="V9" s="80">
        <v>0.9</v>
      </c>
      <c r="W9" s="81">
        <f t="shared" si="4"/>
        <v>0.875</v>
      </c>
      <c r="X9" s="65">
        <f t="shared" si="13"/>
        <v>2473.5374999999999</v>
      </c>
      <c r="Y9" s="65">
        <f t="shared" si="14"/>
        <v>667.46250000000009</v>
      </c>
      <c r="Z9" s="67">
        <f t="shared" si="15"/>
        <v>333.73125000000005</v>
      </c>
      <c r="AA9" s="101">
        <v>5.25</v>
      </c>
      <c r="AB9" s="110">
        <v>3542</v>
      </c>
      <c r="AC9" s="109">
        <v>0.9</v>
      </c>
      <c r="AD9" s="103">
        <v>0.875</v>
      </c>
      <c r="AE9" s="115">
        <f t="shared" si="5"/>
        <v>2789.3250000000003</v>
      </c>
      <c r="AF9" s="116">
        <f t="shared" ref="AF9" si="16">AB9-AE9</f>
        <v>752.67499999999973</v>
      </c>
      <c r="AG9" s="126">
        <v>376</v>
      </c>
      <c r="AH9" s="123">
        <f t="shared" si="6"/>
        <v>376.33749999999986</v>
      </c>
    </row>
    <row r="10" spans="1:37" s="84" customFormat="1" x14ac:dyDescent="0.25">
      <c r="A10" s="72">
        <v>5</v>
      </c>
      <c r="B10" s="72">
        <f t="shared" si="0"/>
        <v>0.625</v>
      </c>
      <c r="C10" s="73">
        <v>2509</v>
      </c>
      <c r="D10" s="74">
        <v>0.9</v>
      </c>
      <c r="E10" s="75">
        <f t="shared" si="7"/>
        <v>0.83333333333333337</v>
      </c>
      <c r="F10" s="90">
        <f t="shared" si="1"/>
        <v>1881.75</v>
      </c>
      <c r="G10" s="129">
        <f t="shared" si="8"/>
        <v>627.25</v>
      </c>
      <c r="H10" s="117">
        <v>313.5</v>
      </c>
      <c r="I10" s="123">
        <f t="shared" si="9"/>
        <v>313.625</v>
      </c>
      <c r="J10" s="83">
        <f t="shared" si="2"/>
        <v>0.75</v>
      </c>
      <c r="K10" s="83"/>
      <c r="L10" s="72">
        <v>5</v>
      </c>
      <c r="M10" s="73">
        <v>2692.8</v>
      </c>
      <c r="N10" s="74">
        <v>0.9</v>
      </c>
      <c r="O10" s="75">
        <f t="shared" si="3"/>
        <v>0.83333333333333337</v>
      </c>
      <c r="P10" s="76">
        <f t="shared" si="10"/>
        <v>2019.6000000000004</v>
      </c>
      <c r="Q10" s="76">
        <f t="shared" si="11"/>
        <v>673.19999999999982</v>
      </c>
      <c r="R10" s="77">
        <f t="shared" si="12"/>
        <v>336.59999999999991</v>
      </c>
      <c r="T10" s="72">
        <v>5</v>
      </c>
      <c r="U10" s="73">
        <v>3141</v>
      </c>
      <c r="V10" s="74">
        <v>0.9</v>
      </c>
      <c r="W10" s="75">
        <f t="shared" si="4"/>
        <v>0.83333333333333337</v>
      </c>
      <c r="X10" s="76">
        <f t="shared" si="13"/>
        <v>2355.75</v>
      </c>
      <c r="Y10" s="76">
        <f t="shared" si="14"/>
        <v>785.25</v>
      </c>
      <c r="Z10" s="77">
        <f t="shared" si="15"/>
        <v>392.625</v>
      </c>
      <c r="AA10" s="110">
        <v>5</v>
      </c>
      <c r="AB10" s="110">
        <v>3542</v>
      </c>
      <c r="AC10" s="111">
        <v>0.9</v>
      </c>
      <c r="AD10" s="112">
        <v>0.83330000000000004</v>
      </c>
      <c r="AE10" s="114">
        <f t="shared" si="5"/>
        <v>2656.3937400000004</v>
      </c>
      <c r="AF10" s="116">
        <f>AB10-AE10</f>
        <v>885.60625999999957</v>
      </c>
      <c r="AG10" s="126">
        <v>443</v>
      </c>
      <c r="AH10" s="123">
        <f t="shared" si="6"/>
        <v>442.80312999999978</v>
      </c>
    </row>
    <row r="11" spans="1:37" s="84" customFormat="1" x14ac:dyDescent="0.25">
      <c r="A11" s="78">
        <v>4.75</v>
      </c>
      <c r="B11" s="78">
        <f t="shared" si="0"/>
        <v>0.59375</v>
      </c>
      <c r="C11" s="73">
        <v>2509</v>
      </c>
      <c r="D11" s="80">
        <v>0.9</v>
      </c>
      <c r="E11" s="81">
        <f t="shared" si="7"/>
        <v>0.79166666666666663</v>
      </c>
      <c r="F11" s="92">
        <f t="shared" si="1"/>
        <v>1787.6624999999999</v>
      </c>
      <c r="G11" s="129">
        <f t="shared" si="8"/>
        <v>721.33750000000009</v>
      </c>
      <c r="H11" s="117">
        <v>360.5</v>
      </c>
      <c r="I11" s="123">
        <f t="shared" si="9"/>
        <v>360.66875000000005</v>
      </c>
      <c r="J11" s="83">
        <f t="shared" si="2"/>
        <v>0.71249999999999991</v>
      </c>
      <c r="K11" s="83"/>
      <c r="L11" s="78">
        <v>4.75</v>
      </c>
      <c r="M11" s="79">
        <v>2692.8</v>
      </c>
      <c r="N11" s="80">
        <v>0.9</v>
      </c>
      <c r="O11" s="81">
        <f t="shared" si="3"/>
        <v>0.79166666666666663</v>
      </c>
      <c r="P11" s="65">
        <f t="shared" si="10"/>
        <v>1918.6200000000003</v>
      </c>
      <c r="Q11" s="65">
        <f t="shared" si="11"/>
        <v>774.17999999999984</v>
      </c>
      <c r="R11" s="67">
        <f t="shared" si="12"/>
        <v>387.08999999999992</v>
      </c>
      <c r="T11" s="78">
        <v>4.75</v>
      </c>
      <c r="U11" s="73">
        <v>3141</v>
      </c>
      <c r="V11" s="80">
        <v>0.9</v>
      </c>
      <c r="W11" s="81">
        <f t="shared" si="4"/>
        <v>0.79166666666666663</v>
      </c>
      <c r="X11" s="65">
        <f t="shared" si="13"/>
        <v>2237.9625000000001</v>
      </c>
      <c r="Y11" s="65">
        <f t="shared" si="14"/>
        <v>903.03749999999991</v>
      </c>
      <c r="Z11" s="67">
        <f t="shared" si="15"/>
        <v>451.51874999999995</v>
      </c>
      <c r="AA11" s="101">
        <v>4.75</v>
      </c>
      <c r="AB11" s="110">
        <v>3542</v>
      </c>
      <c r="AC11" s="109">
        <v>0.9</v>
      </c>
      <c r="AD11" s="103">
        <v>0.79169999999999996</v>
      </c>
      <c r="AE11" s="115">
        <f t="shared" si="5"/>
        <v>2523.7812600000002</v>
      </c>
      <c r="AF11" s="116">
        <f t="shared" ref="AF11:AF20" si="17">AB11-AE11</f>
        <v>1018.2187399999998</v>
      </c>
      <c r="AG11" s="126">
        <v>509</v>
      </c>
      <c r="AH11" s="123">
        <f t="shared" si="6"/>
        <v>509.1093699999999</v>
      </c>
    </row>
    <row r="12" spans="1:37" s="84" customFormat="1" x14ac:dyDescent="0.25">
      <c r="A12" s="72">
        <v>4.5</v>
      </c>
      <c r="B12" s="72">
        <f t="shared" si="0"/>
        <v>0.5625</v>
      </c>
      <c r="C12" s="73">
        <v>2509</v>
      </c>
      <c r="D12" s="74">
        <v>0.9</v>
      </c>
      <c r="E12" s="75">
        <f t="shared" si="7"/>
        <v>0.75</v>
      </c>
      <c r="F12" s="90">
        <f t="shared" si="1"/>
        <v>1693.5749999999998</v>
      </c>
      <c r="G12" s="129">
        <f t="shared" si="8"/>
        <v>815.42500000000018</v>
      </c>
      <c r="H12" s="117">
        <v>407.5</v>
      </c>
      <c r="I12" s="123">
        <f t="shared" si="9"/>
        <v>407.71250000000009</v>
      </c>
      <c r="J12" s="83">
        <f t="shared" si="2"/>
        <v>0.67499999999999993</v>
      </c>
      <c r="K12" s="83"/>
      <c r="L12" s="72">
        <v>4.5</v>
      </c>
      <c r="M12" s="73">
        <v>2692.8</v>
      </c>
      <c r="N12" s="74">
        <v>0.9</v>
      </c>
      <c r="O12" s="75">
        <f t="shared" si="3"/>
        <v>0.75</v>
      </c>
      <c r="P12" s="76">
        <f t="shared" si="10"/>
        <v>1817.6400000000003</v>
      </c>
      <c r="Q12" s="76">
        <f t="shared" si="11"/>
        <v>875.15999999999985</v>
      </c>
      <c r="R12" s="77">
        <f t="shared" si="12"/>
        <v>437.57999999999993</v>
      </c>
      <c r="T12" s="72">
        <v>4.5</v>
      </c>
      <c r="U12" s="73">
        <v>3141</v>
      </c>
      <c r="V12" s="74">
        <v>0.9</v>
      </c>
      <c r="W12" s="75">
        <f t="shared" si="4"/>
        <v>0.75</v>
      </c>
      <c r="X12" s="76">
        <f t="shared" si="13"/>
        <v>2120.1750000000002</v>
      </c>
      <c r="Y12" s="76">
        <f t="shared" si="14"/>
        <v>1020.8249999999998</v>
      </c>
      <c r="Z12" s="77">
        <f t="shared" si="15"/>
        <v>510.41249999999991</v>
      </c>
      <c r="AA12" s="110">
        <v>4.5</v>
      </c>
      <c r="AB12" s="110">
        <v>3542</v>
      </c>
      <c r="AC12" s="111">
        <v>0.9</v>
      </c>
      <c r="AD12" s="112">
        <v>0.75</v>
      </c>
      <c r="AE12" s="114">
        <f t="shared" si="5"/>
        <v>2390.8500000000004</v>
      </c>
      <c r="AF12" s="116">
        <f t="shared" si="17"/>
        <v>1151.1499999999996</v>
      </c>
      <c r="AG12" s="126">
        <v>575.5</v>
      </c>
      <c r="AH12" s="123">
        <f t="shared" si="6"/>
        <v>575.57499999999982</v>
      </c>
    </row>
    <row r="13" spans="1:37" s="84" customFormat="1" x14ac:dyDescent="0.25">
      <c r="A13" s="78">
        <v>4.25</v>
      </c>
      <c r="B13" s="78">
        <f t="shared" si="0"/>
        <v>0.53125</v>
      </c>
      <c r="C13" s="73">
        <v>2509</v>
      </c>
      <c r="D13" s="80">
        <v>0.9</v>
      </c>
      <c r="E13" s="81">
        <f t="shared" si="7"/>
        <v>0.70833333333333337</v>
      </c>
      <c r="F13" s="92">
        <f t="shared" si="1"/>
        <v>1599.4875</v>
      </c>
      <c r="G13" s="129">
        <f t="shared" si="8"/>
        <v>909.51250000000005</v>
      </c>
      <c r="H13" s="117">
        <v>455</v>
      </c>
      <c r="I13" s="123">
        <f t="shared" si="9"/>
        <v>454.75625000000002</v>
      </c>
      <c r="J13" s="83">
        <f t="shared" si="2"/>
        <v>0.63749999999999996</v>
      </c>
      <c r="K13" s="83"/>
      <c r="L13" s="78">
        <v>4.3</v>
      </c>
      <c r="M13" s="79">
        <v>2692.8</v>
      </c>
      <c r="N13" s="80">
        <v>0.9</v>
      </c>
      <c r="O13" s="81">
        <f t="shared" si="3"/>
        <v>0.71666666666666667</v>
      </c>
      <c r="P13" s="65">
        <f t="shared" si="10"/>
        <v>1736.8560000000002</v>
      </c>
      <c r="Q13" s="65">
        <f t="shared" si="11"/>
        <v>955.94399999999996</v>
      </c>
      <c r="R13" s="67">
        <f t="shared" si="12"/>
        <v>477.97199999999998</v>
      </c>
      <c r="T13" s="78">
        <v>4.3</v>
      </c>
      <c r="U13" s="73">
        <v>3141</v>
      </c>
      <c r="V13" s="80">
        <v>0.9</v>
      </c>
      <c r="W13" s="81">
        <f t="shared" si="4"/>
        <v>0.71666666666666667</v>
      </c>
      <c r="X13" s="65">
        <f t="shared" si="13"/>
        <v>2025.9450000000002</v>
      </c>
      <c r="Y13" s="65">
        <f t="shared" si="14"/>
        <v>1115.0549999999998</v>
      </c>
      <c r="Z13" s="67">
        <f t="shared" si="15"/>
        <v>557.52749999999992</v>
      </c>
      <c r="AA13" s="101">
        <v>4.25</v>
      </c>
      <c r="AB13" s="110">
        <v>3542</v>
      </c>
      <c r="AC13" s="109">
        <v>0.9</v>
      </c>
      <c r="AD13" s="103">
        <v>0.70830000000000004</v>
      </c>
      <c r="AE13" s="115">
        <f t="shared" si="5"/>
        <v>2257.9187400000001</v>
      </c>
      <c r="AF13" s="116">
        <f t="shared" si="17"/>
        <v>1284.0812599999999</v>
      </c>
      <c r="AG13" s="126">
        <v>642</v>
      </c>
      <c r="AH13" s="123">
        <f t="shared" si="6"/>
        <v>642.04062999999996</v>
      </c>
    </row>
    <row r="14" spans="1:37" s="84" customFormat="1" x14ac:dyDescent="0.25">
      <c r="A14" s="72">
        <v>4</v>
      </c>
      <c r="B14" s="72">
        <f t="shared" si="0"/>
        <v>0.5</v>
      </c>
      <c r="C14" s="73">
        <v>2509</v>
      </c>
      <c r="D14" s="74">
        <v>0.9</v>
      </c>
      <c r="E14" s="75">
        <f t="shared" si="7"/>
        <v>0.66666666666666663</v>
      </c>
      <c r="F14" s="90">
        <f t="shared" si="1"/>
        <v>1505.3999999999999</v>
      </c>
      <c r="G14" s="129">
        <f t="shared" si="8"/>
        <v>1003.6000000000001</v>
      </c>
      <c r="H14" s="117">
        <v>502</v>
      </c>
      <c r="I14" s="123">
        <f t="shared" si="9"/>
        <v>501.80000000000007</v>
      </c>
      <c r="J14" s="83">
        <f t="shared" si="2"/>
        <v>0.6</v>
      </c>
      <c r="K14" s="83"/>
      <c r="L14" s="72">
        <v>4.25</v>
      </c>
      <c r="M14" s="73">
        <v>2692.8</v>
      </c>
      <c r="N14" s="74">
        <v>0.9</v>
      </c>
      <c r="O14" s="75">
        <f t="shared" si="3"/>
        <v>0.70833333333333337</v>
      </c>
      <c r="P14" s="76">
        <f t="shared" si="10"/>
        <v>1716.6600000000003</v>
      </c>
      <c r="Q14" s="76">
        <f t="shared" si="11"/>
        <v>976.13999999999987</v>
      </c>
      <c r="R14" s="77">
        <f t="shared" si="12"/>
        <v>488.06999999999994</v>
      </c>
      <c r="T14" s="72">
        <v>4.25</v>
      </c>
      <c r="U14" s="73">
        <v>3141</v>
      </c>
      <c r="V14" s="74">
        <v>0.9</v>
      </c>
      <c r="W14" s="75">
        <f t="shared" si="4"/>
        <v>0.70833333333333337</v>
      </c>
      <c r="X14" s="76">
        <f t="shared" si="13"/>
        <v>2002.3875000000003</v>
      </c>
      <c r="Y14" s="76">
        <f t="shared" si="14"/>
        <v>1138.6124999999997</v>
      </c>
      <c r="Z14" s="77">
        <f t="shared" si="15"/>
        <v>569.30624999999986</v>
      </c>
      <c r="AA14" s="110">
        <v>4</v>
      </c>
      <c r="AB14" s="110">
        <v>3542</v>
      </c>
      <c r="AC14" s="111">
        <v>0.9</v>
      </c>
      <c r="AD14" s="112">
        <v>0.66669999999999996</v>
      </c>
      <c r="AE14" s="114">
        <f t="shared" si="5"/>
        <v>2125.3062599999998</v>
      </c>
      <c r="AF14" s="116">
        <f t="shared" si="17"/>
        <v>1416.6937400000002</v>
      </c>
      <c r="AG14" s="126">
        <v>708.5</v>
      </c>
      <c r="AH14" s="123">
        <f t="shared" si="6"/>
        <v>708.34687000000008</v>
      </c>
    </row>
    <row r="15" spans="1:37" s="84" customFormat="1" x14ac:dyDescent="0.25">
      <c r="A15" s="78">
        <v>3.75</v>
      </c>
      <c r="B15" s="78">
        <f t="shared" si="0"/>
        <v>0.46875</v>
      </c>
      <c r="C15" s="73">
        <v>2509</v>
      </c>
      <c r="D15" s="80">
        <v>0.9</v>
      </c>
      <c r="E15" s="81">
        <f t="shared" si="7"/>
        <v>0.625</v>
      </c>
      <c r="F15" s="92">
        <f t="shared" si="1"/>
        <v>1411.3125</v>
      </c>
      <c r="G15" s="129">
        <f t="shared" si="8"/>
        <v>1097.6875</v>
      </c>
      <c r="H15" s="117">
        <v>549</v>
      </c>
      <c r="I15" s="123">
        <f t="shared" si="9"/>
        <v>548.84375</v>
      </c>
      <c r="J15" s="83">
        <f t="shared" si="2"/>
        <v>0.5625</v>
      </c>
      <c r="K15" s="83"/>
      <c r="L15" s="78">
        <v>4.21</v>
      </c>
      <c r="M15" s="79">
        <v>2692.8</v>
      </c>
      <c r="N15" s="80">
        <v>0.9</v>
      </c>
      <c r="O15" s="81">
        <f t="shared" si="3"/>
        <v>0.70166666666666666</v>
      </c>
      <c r="P15" s="65">
        <f t="shared" si="10"/>
        <v>1700.5032000000003</v>
      </c>
      <c r="Q15" s="65">
        <f t="shared" si="11"/>
        <v>992.29679999999985</v>
      </c>
      <c r="R15" s="67">
        <f t="shared" si="12"/>
        <v>496.14839999999992</v>
      </c>
      <c r="T15" s="78">
        <v>4.21</v>
      </c>
      <c r="U15" s="73">
        <v>3141</v>
      </c>
      <c r="V15" s="80">
        <v>0.9</v>
      </c>
      <c r="W15" s="81">
        <f t="shared" si="4"/>
        <v>0.70166666666666666</v>
      </c>
      <c r="X15" s="65">
        <f t="shared" si="13"/>
        <v>1983.5415</v>
      </c>
      <c r="Y15" s="65">
        <f t="shared" si="14"/>
        <v>1157.4585</v>
      </c>
      <c r="Z15" s="67">
        <f t="shared" si="15"/>
        <v>578.72924999999998</v>
      </c>
      <c r="AA15" s="101">
        <v>3.75</v>
      </c>
      <c r="AB15" s="110">
        <v>3542</v>
      </c>
      <c r="AC15" s="109">
        <v>0.9</v>
      </c>
      <c r="AD15" s="103">
        <v>0.625</v>
      </c>
      <c r="AE15" s="115">
        <f t="shared" si="5"/>
        <v>1992.375</v>
      </c>
      <c r="AF15" s="116">
        <f t="shared" si="17"/>
        <v>1549.625</v>
      </c>
      <c r="AG15" s="126">
        <v>775</v>
      </c>
      <c r="AH15" s="123">
        <f t="shared" si="6"/>
        <v>774.8125</v>
      </c>
    </row>
    <row r="16" spans="1:37" s="84" customFormat="1" x14ac:dyDescent="0.25">
      <c r="A16" s="72">
        <v>3.5</v>
      </c>
      <c r="B16" s="72">
        <f t="shared" si="0"/>
        <v>0.4375</v>
      </c>
      <c r="C16" s="73">
        <v>2509</v>
      </c>
      <c r="D16" s="74">
        <v>0.9</v>
      </c>
      <c r="E16" s="75">
        <f t="shared" si="7"/>
        <v>0.58333333333333337</v>
      </c>
      <c r="F16" s="90">
        <f t="shared" si="1"/>
        <v>1317.2250000000001</v>
      </c>
      <c r="G16" s="129">
        <f t="shared" si="8"/>
        <v>1191.7749999999999</v>
      </c>
      <c r="H16" s="117">
        <v>596</v>
      </c>
      <c r="I16" s="123">
        <f t="shared" si="9"/>
        <v>595.88749999999993</v>
      </c>
      <c r="J16" s="83">
        <f t="shared" si="2"/>
        <v>0.52500000000000002</v>
      </c>
      <c r="K16" s="83"/>
      <c r="L16" s="72">
        <v>4.1900000000000004</v>
      </c>
      <c r="M16" s="73">
        <v>2692.8</v>
      </c>
      <c r="N16" s="74">
        <v>0.9</v>
      </c>
      <c r="O16" s="75">
        <f t="shared" si="3"/>
        <v>0.69833333333333336</v>
      </c>
      <c r="P16" s="76">
        <f t="shared" si="10"/>
        <v>1692.4248000000005</v>
      </c>
      <c r="Q16" s="76">
        <f t="shared" si="11"/>
        <v>1000.3751999999997</v>
      </c>
      <c r="R16" s="77">
        <f t="shared" si="12"/>
        <v>500.18759999999986</v>
      </c>
      <c r="T16" s="72">
        <v>4.1900000000000004</v>
      </c>
      <c r="U16" s="73">
        <v>3141</v>
      </c>
      <c r="V16" s="74">
        <v>0.9</v>
      </c>
      <c r="W16" s="75">
        <f t="shared" si="4"/>
        <v>0.69833333333333336</v>
      </c>
      <c r="X16" s="76">
        <f t="shared" si="13"/>
        <v>1974.1185</v>
      </c>
      <c r="Y16" s="76">
        <f t="shared" si="14"/>
        <v>1166.8815</v>
      </c>
      <c r="Z16" s="77">
        <f t="shared" si="15"/>
        <v>583.44074999999998</v>
      </c>
      <c r="AA16" s="110">
        <v>3.5</v>
      </c>
      <c r="AB16" s="110">
        <v>3542</v>
      </c>
      <c r="AC16" s="111">
        <v>0.9</v>
      </c>
      <c r="AD16" s="112">
        <v>0.58330000000000004</v>
      </c>
      <c r="AE16" s="114">
        <f t="shared" si="5"/>
        <v>1859.4437400000002</v>
      </c>
      <c r="AF16" s="116">
        <f t="shared" si="17"/>
        <v>1682.5562599999998</v>
      </c>
      <c r="AG16" s="126">
        <v>841.5</v>
      </c>
      <c r="AH16" s="123">
        <f t="shared" si="6"/>
        <v>841.27812999999992</v>
      </c>
    </row>
    <row r="17" spans="1:34" s="84" customFormat="1" x14ac:dyDescent="0.25">
      <c r="A17" s="78">
        <v>3.25</v>
      </c>
      <c r="B17" s="78">
        <f t="shared" si="0"/>
        <v>0.40625</v>
      </c>
      <c r="C17" s="73">
        <v>2509</v>
      </c>
      <c r="D17" s="80">
        <v>0.9</v>
      </c>
      <c r="E17" s="81">
        <f t="shared" si="7"/>
        <v>0.54166666666666663</v>
      </c>
      <c r="F17" s="92">
        <f t="shared" si="1"/>
        <v>1223.1374999999998</v>
      </c>
      <c r="G17" s="129">
        <f t="shared" si="8"/>
        <v>1285.8625000000002</v>
      </c>
      <c r="H17" s="117">
        <v>643</v>
      </c>
      <c r="I17" s="123">
        <f t="shared" si="9"/>
        <v>642.93125000000009</v>
      </c>
      <c r="J17" s="83">
        <f t="shared" si="2"/>
        <v>0.48749999999999993</v>
      </c>
      <c r="K17" s="83"/>
      <c r="L17" s="78">
        <v>4</v>
      </c>
      <c r="M17" s="79">
        <v>2692.8</v>
      </c>
      <c r="N17" s="80">
        <v>0.9</v>
      </c>
      <c r="O17" s="81">
        <f t="shared" si="3"/>
        <v>0.66666666666666663</v>
      </c>
      <c r="P17" s="65">
        <f t="shared" si="10"/>
        <v>1615.6800000000003</v>
      </c>
      <c r="Q17" s="65">
        <f t="shared" si="11"/>
        <v>1077.1199999999999</v>
      </c>
      <c r="R17" s="67">
        <f t="shared" si="12"/>
        <v>538.55999999999995</v>
      </c>
      <c r="T17" s="78">
        <v>4</v>
      </c>
      <c r="U17" s="73">
        <v>3141</v>
      </c>
      <c r="V17" s="80">
        <v>0.9</v>
      </c>
      <c r="W17" s="81">
        <f t="shared" si="4"/>
        <v>0.66666666666666663</v>
      </c>
      <c r="X17" s="65">
        <f t="shared" si="13"/>
        <v>1884.6</v>
      </c>
      <c r="Y17" s="65">
        <f t="shared" si="14"/>
        <v>1256.4000000000001</v>
      </c>
      <c r="Z17" s="67">
        <f t="shared" si="15"/>
        <v>628.20000000000005</v>
      </c>
      <c r="AA17" s="101">
        <v>3.25</v>
      </c>
      <c r="AB17" s="110">
        <v>3542</v>
      </c>
      <c r="AC17" s="109">
        <v>0.9</v>
      </c>
      <c r="AD17" s="103">
        <v>0.54169999999999996</v>
      </c>
      <c r="AE17" s="115">
        <f t="shared" si="5"/>
        <v>1726.8312599999999</v>
      </c>
      <c r="AF17" s="116">
        <f t="shared" si="17"/>
        <v>1815.1687400000001</v>
      </c>
      <c r="AG17" s="126">
        <v>907.5</v>
      </c>
      <c r="AH17" s="123">
        <f t="shared" si="6"/>
        <v>907.58437000000004</v>
      </c>
    </row>
    <row r="18" spans="1:34" s="84" customFormat="1" x14ac:dyDescent="0.25">
      <c r="A18" s="72">
        <v>3</v>
      </c>
      <c r="B18" s="72">
        <f t="shared" si="0"/>
        <v>0.375</v>
      </c>
      <c r="C18" s="73">
        <v>2509</v>
      </c>
      <c r="D18" s="74">
        <v>0.9</v>
      </c>
      <c r="E18" s="75">
        <f t="shared" si="7"/>
        <v>0.5</v>
      </c>
      <c r="F18" s="90">
        <f t="shared" si="1"/>
        <v>1129.05</v>
      </c>
      <c r="G18" s="129">
        <f t="shared" si="8"/>
        <v>1379.95</v>
      </c>
      <c r="H18" s="117">
        <v>690</v>
      </c>
      <c r="I18" s="123">
        <f t="shared" si="9"/>
        <v>689.97500000000002</v>
      </c>
      <c r="J18" s="83">
        <f t="shared" si="2"/>
        <v>0.44999999999999996</v>
      </c>
      <c r="K18" s="83"/>
      <c r="L18" s="72">
        <v>3.75</v>
      </c>
      <c r="M18" s="73">
        <v>2692.8</v>
      </c>
      <c r="N18" s="74">
        <v>0.9</v>
      </c>
      <c r="O18" s="75">
        <f t="shared" si="3"/>
        <v>0.625</v>
      </c>
      <c r="P18" s="76">
        <f t="shared" si="10"/>
        <v>1514.7000000000003</v>
      </c>
      <c r="Q18" s="76">
        <f t="shared" si="11"/>
        <v>1178.0999999999999</v>
      </c>
      <c r="R18" s="77">
        <f t="shared" si="12"/>
        <v>589.04999999999995</v>
      </c>
      <c r="T18" s="72">
        <v>3.75</v>
      </c>
      <c r="U18" s="73">
        <v>3141</v>
      </c>
      <c r="V18" s="74">
        <v>0.9</v>
      </c>
      <c r="W18" s="75">
        <f t="shared" si="4"/>
        <v>0.625</v>
      </c>
      <c r="X18" s="76">
        <f t="shared" si="13"/>
        <v>1766.8125</v>
      </c>
      <c r="Y18" s="76">
        <f t="shared" si="14"/>
        <v>1374.1875</v>
      </c>
      <c r="Z18" s="77">
        <f t="shared" si="15"/>
        <v>687.09375</v>
      </c>
      <c r="AA18" s="110">
        <v>3</v>
      </c>
      <c r="AB18" s="110">
        <v>3542</v>
      </c>
      <c r="AC18" s="111">
        <v>0.9</v>
      </c>
      <c r="AD18" s="112">
        <v>0.5</v>
      </c>
      <c r="AE18" s="114">
        <f t="shared" si="5"/>
        <v>1593.9</v>
      </c>
      <c r="AF18" s="116">
        <f t="shared" si="17"/>
        <v>1948.1</v>
      </c>
      <c r="AG18" s="126">
        <v>974</v>
      </c>
      <c r="AH18" s="123">
        <f t="shared" si="6"/>
        <v>974.05</v>
      </c>
    </row>
    <row r="19" spans="1:34" s="84" customFormat="1" x14ac:dyDescent="0.25">
      <c r="A19" s="78">
        <v>2.75</v>
      </c>
      <c r="B19" s="78">
        <f t="shared" si="0"/>
        <v>0.34375</v>
      </c>
      <c r="C19" s="73">
        <v>2509</v>
      </c>
      <c r="D19" s="80">
        <v>0.9</v>
      </c>
      <c r="E19" s="81">
        <f t="shared" si="7"/>
        <v>0.45833333333333331</v>
      </c>
      <c r="F19" s="92">
        <f t="shared" si="1"/>
        <v>1034.9624999999999</v>
      </c>
      <c r="G19" s="129">
        <f t="shared" si="8"/>
        <v>1474.0375000000001</v>
      </c>
      <c r="H19" s="117">
        <v>737</v>
      </c>
      <c r="I19" s="123">
        <f t="shared" si="9"/>
        <v>737.01875000000007</v>
      </c>
      <c r="J19" s="83">
        <f t="shared" si="2"/>
        <v>0.41249999999999992</v>
      </c>
      <c r="K19" s="83"/>
      <c r="L19" s="78">
        <v>3.5</v>
      </c>
      <c r="M19" s="79">
        <v>2692.8</v>
      </c>
      <c r="N19" s="80">
        <v>0.9</v>
      </c>
      <c r="O19" s="81">
        <f t="shared" si="3"/>
        <v>0.58333333333333337</v>
      </c>
      <c r="P19" s="65">
        <f t="shared" si="10"/>
        <v>1413.7200000000003</v>
      </c>
      <c r="Q19" s="65">
        <f t="shared" si="11"/>
        <v>1279.08</v>
      </c>
      <c r="R19" s="67">
        <f t="shared" si="12"/>
        <v>639.54</v>
      </c>
      <c r="T19" s="78">
        <v>3.5</v>
      </c>
      <c r="U19" s="73">
        <v>3141</v>
      </c>
      <c r="V19" s="80">
        <v>0.9</v>
      </c>
      <c r="W19" s="81">
        <f t="shared" si="4"/>
        <v>0.58333333333333337</v>
      </c>
      <c r="X19" s="65">
        <f t="shared" si="13"/>
        <v>1649.0250000000001</v>
      </c>
      <c r="Y19" s="65">
        <f t="shared" si="14"/>
        <v>1491.9749999999999</v>
      </c>
      <c r="Z19" s="67">
        <f t="shared" si="15"/>
        <v>745.98749999999995</v>
      </c>
      <c r="AA19" s="101">
        <v>2.75</v>
      </c>
      <c r="AB19" s="110">
        <v>3542</v>
      </c>
      <c r="AC19" s="109">
        <v>0.9</v>
      </c>
      <c r="AD19" s="103">
        <v>0.45829999999999999</v>
      </c>
      <c r="AE19" s="115">
        <f t="shared" si="5"/>
        <v>1460.96874</v>
      </c>
      <c r="AF19" s="116">
        <f t="shared" si="17"/>
        <v>2081.0312599999997</v>
      </c>
      <c r="AG19" s="126">
        <v>1040.5</v>
      </c>
      <c r="AH19" s="123">
        <f t="shared" si="6"/>
        <v>1040.5156299999999</v>
      </c>
    </row>
    <row r="20" spans="1:34" s="84" customFormat="1" x14ac:dyDescent="0.25">
      <c r="A20" s="72">
        <v>2.5</v>
      </c>
      <c r="B20" s="72">
        <f t="shared" si="0"/>
        <v>0.3125</v>
      </c>
      <c r="C20" s="73">
        <v>2509</v>
      </c>
      <c r="D20" s="74">
        <v>0.9</v>
      </c>
      <c r="E20" s="75">
        <f t="shared" si="7"/>
        <v>0.41666666666666669</v>
      </c>
      <c r="F20" s="90">
        <f t="shared" si="1"/>
        <v>940.875</v>
      </c>
      <c r="G20" s="129">
        <f t="shared" si="8"/>
        <v>1568.125</v>
      </c>
      <c r="H20" s="117">
        <v>784</v>
      </c>
      <c r="I20" s="123">
        <f t="shared" si="9"/>
        <v>784.0625</v>
      </c>
      <c r="J20" s="83">
        <f t="shared" si="2"/>
        <v>0.375</v>
      </c>
      <c r="K20" s="83"/>
      <c r="L20" s="72">
        <v>3.25</v>
      </c>
      <c r="M20" s="73">
        <v>2692.8</v>
      </c>
      <c r="N20" s="74">
        <v>0.9</v>
      </c>
      <c r="O20" s="75">
        <f t="shared" si="3"/>
        <v>0.54166666666666663</v>
      </c>
      <c r="P20" s="76">
        <f t="shared" si="10"/>
        <v>1312.7400000000002</v>
      </c>
      <c r="Q20" s="76">
        <f t="shared" si="11"/>
        <v>1380.06</v>
      </c>
      <c r="R20" s="77">
        <f t="shared" si="12"/>
        <v>690.03</v>
      </c>
      <c r="T20" s="72">
        <v>3.25</v>
      </c>
      <c r="U20" s="73">
        <v>3141</v>
      </c>
      <c r="V20" s="74">
        <v>0.9</v>
      </c>
      <c r="W20" s="75">
        <f t="shared" si="4"/>
        <v>0.54166666666666663</v>
      </c>
      <c r="X20" s="76">
        <f t="shared" si="13"/>
        <v>1531.2375</v>
      </c>
      <c r="Y20" s="76">
        <f t="shared" si="14"/>
        <v>1609.7625</v>
      </c>
      <c r="Z20" s="77">
        <f t="shared" si="15"/>
        <v>804.88125000000002</v>
      </c>
      <c r="AA20" s="101">
        <v>2.5</v>
      </c>
      <c r="AB20" s="110">
        <v>3542</v>
      </c>
      <c r="AC20" s="109">
        <v>0.9</v>
      </c>
      <c r="AD20" s="103">
        <v>0.41670000000000001</v>
      </c>
      <c r="AE20" s="115">
        <f t="shared" si="5"/>
        <v>1328.35626</v>
      </c>
      <c r="AF20" s="116">
        <f t="shared" si="17"/>
        <v>2213.64374</v>
      </c>
      <c r="AG20" s="126">
        <v>1107</v>
      </c>
      <c r="AH20" s="123">
        <f t="shared" si="6"/>
        <v>1106.82187</v>
      </c>
    </row>
    <row r="21" spans="1:34" s="84" customFormat="1" ht="15.75" x14ac:dyDescent="0.25">
      <c r="A21" s="78"/>
      <c r="B21" s="78"/>
      <c r="C21" s="79"/>
      <c r="D21" s="80"/>
      <c r="E21" s="81"/>
      <c r="F21" s="65"/>
      <c r="G21" s="65"/>
      <c r="H21" s="65"/>
      <c r="I21" s="128"/>
      <c r="AC21" s="80"/>
      <c r="AH21" s="124"/>
    </row>
    <row r="22" spans="1:34" s="84" customFormat="1" ht="15.75" x14ac:dyDescent="0.25">
      <c r="A22" s="86" t="s">
        <v>7</v>
      </c>
      <c r="B22" s="86"/>
      <c r="F22" s="87"/>
      <c r="G22" s="87"/>
      <c r="H22" s="127"/>
      <c r="I22" s="128"/>
      <c r="L22" s="86" t="s">
        <v>7</v>
      </c>
      <c r="P22" s="87"/>
      <c r="Q22" s="87"/>
      <c r="T22" s="86" t="s">
        <v>7</v>
      </c>
      <c r="X22" s="87"/>
      <c r="Y22" s="87"/>
      <c r="AA22" s="86" t="s">
        <v>21</v>
      </c>
      <c r="AC22" s="80"/>
      <c r="AH22" s="124"/>
    </row>
    <row r="23" spans="1:34" s="84" customFormat="1" ht="30" x14ac:dyDescent="0.25">
      <c r="A23" s="88" t="s">
        <v>26</v>
      </c>
      <c r="B23" s="88">
        <v>8</v>
      </c>
      <c r="C23" s="88" t="s">
        <v>41</v>
      </c>
      <c r="D23" s="88" t="s">
        <v>23</v>
      </c>
      <c r="E23" s="88" t="s">
        <v>25</v>
      </c>
      <c r="F23" s="88" t="s">
        <v>23</v>
      </c>
      <c r="G23" s="41" t="s">
        <v>24</v>
      </c>
      <c r="H23" s="120" t="s">
        <v>47</v>
      </c>
      <c r="I23" s="122" t="s">
        <v>33</v>
      </c>
      <c r="L23" s="88" t="s">
        <v>26</v>
      </c>
      <c r="M23" s="88" t="s">
        <v>27</v>
      </c>
      <c r="N23" s="88" t="s">
        <v>23</v>
      </c>
      <c r="O23" s="88" t="s">
        <v>25</v>
      </c>
      <c r="P23" s="88" t="s">
        <v>23</v>
      </c>
      <c r="Q23" s="88" t="s">
        <v>24</v>
      </c>
      <c r="R23" s="88" t="s">
        <v>33</v>
      </c>
      <c r="T23" s="88" t="s">
        <v>26</v>
      </c>
      <c r="U23" s="88" t="s">
        <v>27</v>
      </c>
      <c r="V23" s="88" t="s">
        <v>23</v>
      </c>
      <c r="W23" s="88" t="s">
        <v>25</v>
      </c>
      <c r="X23" s="88" t="s">
        <v>23</v>
      </c>
      <c r="Y23" s="88" t="s">
        <v>24</v>
      </c>
      <c r="Z23" s="88" t="s">
        <v>33</v>
      </c>
      <c r="AA23" s="32" t="s">
        <v>13</v>
      </c>
      <c r="AB23" s="32" t="s">
        <v>16</v>
      </c>
      <c r="AC23" s="108" t="s">
        <v>23</v>
      </c>
      <c r="AD23" s="32"/>
      <c r="AE23" s="32" t="s">
        <v>40</v>
      </c>
      <c r="AF23" s="41" t="s">
        <v>24</v>
      </c>
      <c r="AG23" s="125" t="s">
        <v>47</v>
      </c>
      <c r="AH23" s="122" t="s">
        <v>33</v>
      </c>
    </row>
    <row r="24" spans="1:34" s="84" customFormat="1" x14ac:dyDescent="0.25">
      <c r="A24" s="72">
        <v>6</v>
      </c>
      <c r="B24" s="72">
        <f>A24/$B$5</f>
        <v>0.75</v>
      </c>
      <c r="C24" s="73">
        <v>1015</v>
      </c>
      <c r="D24" s="74">
        <v>0.9</v>
      </c>
      <c r="E24" s="75">
        <f t="shared" ref="E24:E38" si="18">A24/$A$24</f>
        <v>1</v>
      </c>
      <c r="F24" s="90">
        <f>C24*D24*E24</f>
        <v>913.5</v>
      </c>
      <c r="G24" s="129">
        <f>C24-F24</f>
        <v>101.5</v>
      </c>
      <c r="H24" s="117">
        <v>51</v>
      </c>
      <c r="I24" s="123">
        <f>G24/2</f>
        <v>50.75</v>
      </c>
      <c r="L24" s="72">
        <v>6</v>
      </c>
      <c r="M24" s="73">
        <v>1089.5999999999999</v>
      </c>
      <c r="N24" s="74">
        <v>0.9</v>
      </c>
      <c r="O24" s="75">
        <f t="shared" ref="O24:O38" si="19">L24/$A$24</f>
        <v>1</v>
      </c>
      <c r="P24" s="76">
        <f>M24*N24*O24</f>
        <v>980.64</v>
      </c>
      <c r="Q24" s="76">
        <f>M24-P24</f>
        <v>108.95999999999992</v>
      </c>
      <c r="R24" s="77">
        <f>Q24/2</f>
        <v>54.479999999999961</v>
      </c>
      <c r="T24" s="72">
        <v>6</v>
      </c>
      <c r="U24" s="73">
        <v>1143.5999999999999</v>
      </c>
      <c r="V24" s="74">
        <v>0.9</v>
      </c>
      <c r="W24" s="75">
        <f t="shared" ref="W24" si="20">T24/$A$24</f>
        <v>1</v>
      </c>
      <c r="X24" s="76">
        <f>U24*V24*W24</f>
        <v>1029.24</v>
      </c>
      <c r="Y24" s="76">
        <f>U24-X24</f>
        <v>114.3599999999999</v>
      </c>
      <c r="Z24" s="77">
        <f>Y24/2</f>
        <v>57.17999999999995</v>
      </c>
      <c r="AA24" s="110">
        <v>6</v>
      </c>
      <c r="AB24" s="110">
        <v>1433</v>
      </c>
      <c r="AC24" s="111">
        <v>0.9</v>
      </c>
      <c r="AD24" s="112">
        <v>1</v>
      </c>
      <c r="AE24" s="113">
        <f>AB24*AC24*AD24</f>
        <v>1289.7</v>
      </c>
      <c r="AF24" s="116">
        <f>AB24-AE24</f>
        <v>143.29999999999995</v>
      </c>
      <c r="AG24" s="126">
        <v>71.5</v>
      </c>
      <c r="AH24" s="123">
        <f>AF24/2</f>
        <v>71.649999999999977</v>
      </c>
    </row>
    <row r="25" spans="1:34" s="84" customFormat="1" x14ac:dyDescent="0.25">
      <c r="A25" s="78">
        <v>5.75</v>
      </c>
      <c r="B25" s="78">
        <f t="shared" ref="B25:B38" si="21">A25/$B$5</f>
        <v>0.71875</v>
      </c>
      <c r="C25" s="73">
        <v>1015</v>
      </c>
      <c r="D25" s="80">
        <v>0.9</v>
      </c>
      <c r="E25" s="81">
        <f t="shared" si="18"/>
        <v>0.95833333333333337</v>
      </c>
      <c r="F25" s="92">
        <f>C25*D25*E25</f>
        <v>875.4375</v>
      </c>
      <c r="G25" s="129">
        <f t="shared" ref="G25:G38" si="22">C25-F25</f>
        <v>139.5625</v>
      </c>
      <c r="H25" s="117">
        <v>70</v>
      </c>
      <c r="I25" s="123">
        <f t="shared" ref="I25:I38" si="23">G25/2</f>
        <v>69.78125</v>
      </c>
      <c r="L25" s="78">
        <v>5.75</v>
      </c>
      <c r="M25" s="79">
        <v>1090.5999999999999</v>
      </c>
      <c r="N25" s="80">
        <v>0.9</v>
      </c>
      <c r="O25" s="81">
        <f>L25/$A$24</f>
        <v>0.95833333333333337</v>
      </c>
      <c r="P25" s="65">
        <f>M25*N25*O25</f>
        <v>940.64250000000004</v>
      </c>
      <c r="Q25" s="65">
        <f>M25-P25</f>
        <v>149.95749999999987</v>
      </c>
      <c r="R25" s="67">
        <f>Q25/2</f>
        <v>74.978749999999934</v>
      </c>
      <c r="T25" s="78">
        <v>5.75</v>
      </c>
      <c r="U25" s="73">
        <v>1143.5999999999999</v>
      </c>
      <c r="V25" s="80">
        <v>0.9</v>
      </c>
      <c r="W25" s="81">
        <f>T25/$A$24</f>
        <v>0.95833333333333337</v>
      </c>
      <c r="X25" s="65">
        <f>U25*V25*W25</f>
        <v>986.35500000000002</v>
      </c>
      <c r="Y25" s="65">
        <f>U25-X25</f>
        <v>157.24499999999989</v>
      </c>
      <c r="Z25" s="67">
        <f>Y25/2</f>
        <v>78.622499999999945</v>
      </c>
      <c r="AA25" s="101">
        <v>5.75</v>
      </c>
      <c r="AB25" s="110">
        <v>1433</v>
      </c>
      <c r="AC25" s="109">
        <v>0.9</v>
      </c>
      <c r="AD25" s="103">
        <v>0.95830000000000004</v>
      </c>
      <c r="AE25" s="104">
        <f t="shared" ref="AE25:AE38" si="24">AB25*AC25*AD25</f>
        <v>1235.9195100000002</v>
      </c>
      <c r="AF25" s="116">
        <f t="shared" ref="AF25:AF38" si="25">AB25-AE25</f>
        <v>197.08048999999983</v>
      </c>
      <c r="AG25" s="126">
        <v>98.5</v>
      </c>
      <c r="AH25" s="123">
        <f t="shared" ref="AH25:AH35" si="26">AF25/2</f>
        <v>98.540244999999913</v>
      </c>
    </row>
    <row r="26" spans="1:34" s="84" customFormat="1" x14ac:dyDescent="0.25">
      <c r="A26" s="72">
        <v>5.5</v>
      </c>
      <c r="B26" s="72">
        <f t="shared" si="21"/>
        <v>0.6875</v>
      </c>
      <c r="C26" s="73">
        <v>1015</v>
      </c>
      <c r="D26" s="74">
        <v>0.9</v>
      </c>
      <c r="E26" s="75">
        <f t="shared" si="18"/>
        <v>0.91666666666666663</v>
      </c>
      <c r="F26" s="90">
        <f t="shared" ref="F26:F38" si="27">C26*D26*E26</f>
        <v>837.375</v>
      </c>
      <c r="G26" s="129">
        <f>C26-F26</f>
        <v>177.625</v>
      </c>
      <c r="H26" s="117">
        <v>89</v>
      </c>
      <c r="I26" s="123">
        <f t="shared" si="23"/>
        <v>88.8125</v>
      </c>
      <c r="L26" s="72">
        <v>5.5</v>
      </c>
      <c r="M26" s="73">
        <v>1089.5999999999999</v>
      </c>
      <c r="N26" s="74">
        <v>0.9</v>
      </c>
      <c r="O26" s="75">
        <f t="shared" si="19"/>
        <v>0.91666666666666663</v>
      </c>
      <c r="P26" s="76">
        <f t="shared" ref="P26:P38" si="28">M26*N26*O26</f>
        <v>898.92</v>
      </c>
      <c r="Q26" s="76">
        <f t="shared" ref="Q26:Q38" si="29">M26-P26</f>
        <v>190.67999999999995</v>
      </c>
      <c r="R26" s="77">
        <f t="shared" ref="R26:R38" si="30">Q26/2</f>
        <v>95.339999999999975</v>
      </c>
      <c r="T26" s="72">
        <v>5.5</v>
      </c>
      <c r="U26" s="73">
        <v>1143.5999999999999</v>
      </c>
      <c r="V26" s="74">
        <v>0.9</v>
      </c>
      <c r="W26" s="75">
        <f t="shared" ref="W26:W38" si="31">T26/$A$24</f>
        <v>0.91666666666666663</v>
      </c>
      <c r="X26" s="76">
        <f t="shared" ref="X26:X38" si="32">U26*V26*W26</f>
        <v>943.46999999999991</v>
      </c>
      <c r="Y26" s="76">
        <f t="shared" ref="Y26:Y38" si="33">U26-X26</f>
        <v>200.13</v>
      </c>
      <c r="Z26" s="77">
        <f t="shared" ref="Z26:Z38" si="34">Y26/2</f>
        <v>100.065</v>
      </c>
      <c r="AA26" s="110">
        <v>5.5</v>
      </c>
      <c r="AB26" s="110">
        <v>1433</v>
      </c>
      <c r="AC26" s="111">
        <v>0.9</v>
      </c>
      <c r="AD26" s="112">
        <v>0.91669999999999996</v>
      </c>
      <c r="AE26" s="113">
        <f t="shared" si="24"/>
        <v>1182.2679900000001</v>
      </c>
      <c r="AF26" s="116">
        <f t="shared" si="25"/>
        <v>250.73200999999995</v>
      </c>
      <c r="AG26" s="126">
        <v>125.5</v>
      </c>
      <c r="AH26" s="123">
        <f t="shared" si="26"/>
        <v>125.36600499999997</v>
      </c>
    </row>
    <row r="27" spans="1:34" s="84" customFormat="1" x14ac:dyDescent="0.25">
      <c r="A27" s="78">
        <v>5.25</v>
      </c>
      <c r="B27" s="78">
        <f t="shared" si="21"/>
        <v>0.65625</v>
      </c>
      <c r="C27" s="73">
        <v>1015</v>
      </c>
      <c r="D27" s="80">
        <v>0.9</v>
      </c>
      <c r="E27" s="81">
        <f t="shared" si="18"/>
        <v>0.875</v>
      </c>
      <c r="F27" s="92">
        <f t="shared" si="27"/>
        <v>799.3125</v>
      </c>
      <c r="G27" s="129">
        <f t="shared" si="22"/>
        <v>215.6875</v>
      </c>
      <c r="H27" s="117">
        <v>108</v>
      </c>
      <c r="I27" s="123">
        <f t="shared" si="23"/>
        <v>107.84375</v>
      </c>
      <c r="L27" s="78">
        <v>5.25</v>
      </c>
      <c r="M27" s="79">
        <v>1089.5999999999999</v>
      </c>
      <c r="N27" s="80">
        <v>0.9</v>
      </c>
      <c r="O27" s="81">
        <f t="shared" si="19"/>
        <v>0.875</v>
      </c>
      <c r="P27" s="65">
        <f t="shared" si="28"/>
        <v>858.06</v>
      </c>
      <c r="Q27" s="65">
        <f t="shared" si="29"/>
        <v>231.53999999999996</v>
      </c>
      <c r="R27" s="67">
        <f t="shared" si="30"/>
        <v>115.76999999999998</v>
      </c>
      <c r="T27" s="78">
        <v>5.25</v>
      </c>
      <c r="U27" s="73">
        <v>1143.5999999999999</v>
      </c>
      <c r="V27" s="80">
        <v>0.9</v>
      </c>
      <c r="W27" s="81">
        <f t="shared" si="31"/>
        <v>0.875</v>
      </c>
      <c r="X27" s="65">
        <f t="shared" si="32"/>
        <v>900.58500000000004</v>
      </c>
      <c r="Y27" s="65">
        <f t="shared" si="33"/>
        <v>243.01499999999987</v>
      </c>
      <c r="Z27" s="67">
        <f t="shared" si="34"/>
        <v>121.50749999999994</v>
      </c>
      <c r="AA27" s="101">
        <v>5.25</v>
      </c>
      <c r="AB27" s="110">
        <v>1433</v>
      </c>
      <c r="AC27" s="109">
        <v>0.9</v>
      </c>
      <c r="AD27" s="103">
        <v>0.875</v>
      </c>
      <c r="AE27" s="104">
        <f t="shared" si="24"/>
        <v>1128.4875</v>
      </c>
      <c r="AF27" s="116">
        <f t="shared" si="25"/>
        <v>304.51250000000005</v>
      </c>
      <c r="AG27" s="126">
        <v>152.5</v>
      </c>
      <c r="AH27" s="123">
        <f t="shared" si="26"/>
        <v>152.25625000000002</v>
      </c>
    </row>
    <row r="28" spans="1:34" s="84" customFormat="1" x14ac:dyDescent="0.25">
      <c r="A28" s="72">
        <v>5</v>
      </c>
      <c r="B28" s="72">
        <f t="shared" si="21"/>
        <v>0.625</v>
      </c>
      <c r="C28" s="73">
        <v>1015</v>
      </c>
      <c r="D28" s="74">
        <v>0.9</v>
      </c>
      <c r="E28" s="75">
        <f t="shared" si="18"/>
        <v>0.83333333333333337</v>
      </c>
      <c r="F28" s="90">
        <f t="shared" si="27"/>
        <v>761.25</v>
      </c>
      <c r="G28" s="129">
        <f t="shared" si="22"/>
        <v>253.75</v>
      </c>
      <c r="H28" s="117">
        <v>127</v>
      </c>
      <c r="I28" s="123">
        <f t="shared" si="23"/>
        <v>126.875</v>
      </c>
      <c r="L28" s="72">
        <v>5</v>
      </c>
      <c r="M28" s="73">
        <v>1089.5999999999999</v>
      </c>
      <c r="N28" s="74">
        <v>0.9</v>
      </c>
      <c r="O28" s="75">
        <f t="shared" si="19"/>
        <v>0.83333333333333337</v>
      </c>
      <c r="P28" s="76">
        <f t="shared" si="28"/>
        <v>817.2</v>
      </c>
      <c r="Q28" s="76">
        <f t="shared" si="29"/>
        <v>272.39999999999986</v>
      </c>
      <c r="R28" s="77">
        <f t="shared" si="30"/>
        <v>136.19999999999993</v>
      </c>
      <c r="T28" s="72">
        <v>5</v>
      </c>
      <c r="U28" s="73">
        <v>1143.5999999999999</v>
      </c>
      <c r="V28" s="74">
        <v>0.9</v>
      </c>
      <c r="W28" s="75">
        <f>T28/$A$24</f>
        <v>0.83333333333333337</v>
      </c>
      <c r="X28" s="76">
        <f t="shared" si="32"/>
        <v>857.7</v>
      </c>
      <c r="Y28" s="76">
        <f t="shared" si="33"/>
        <v>285.89999999999986</v>
      </c>
      <c r="Z28" s="77">
        <f t="shared" si="34"/>
        <v>142.94999999999993</v>
      </c>
      <c r="AA28" s="110">
        <v>5</v>
      </c>
      <c r="AB28" s="110">
        <v>1433</v>
      </c>
      <c r="AC28" s="111">
        <v>0.9</v>
      </c>
      <c r="AD28" s="112">
        <v>0.83330000000000004</v>
      </c>
      <c r="AE28" s="113">
        <f t="shared" si="24"/>
        <v>1074.7070100000001</v>
      </c>
      <c r="AF28" s="116">
        <f t="shared" si="25"/>
        <v>358.29298999999992</v>
      </c>
      <c r="AG28" s="126">
        <v>179</v>
      </c>
      <c r="AH28" s="123">
        <f t="shared" si="26"/>
        <v>179.14649499999996</v>
      </c>
    </row>
    <row r="29" spans="1:34" s="84" customFormat="1" x14ac:dyDescent="0.25">
      <c r="A29" s="78">
        <v>4.75</v>
      </c>
      <c r="B29" s="78">
        <f t="shared" si="21"/>
        <v>0.59375</v>
      </c>
      <c r="C29" s="73">
        <v>1015</v>
      </c>
      <c r="D29" s="80">
        <v>0.9</v>
      </c>
      <c r="E29" s="81">
        <f t="shared" si="18"/>
        <v>0.79166666666666663</v>
      </c>
      <c r="F29" s="92">
        <f t="shared" si="27"/>
        <v>723.1875</v>
      </c>
      <c r="G29" s="129">
        <f t="shared" si="22"/>
        <v>291.8125</v>
      </c>
      <c r="H29" s="117">
        <v>146</v>
      </c>
      <c r="I29" s="123">
        <f t="shared" si="23"/>
        <v>145.90625</v>
      </c>
      <c r="L29" s="78">
        <v>4.75</v>
      </c>
      <c r="M29" s="79">
        <v>1089.5999999999999</v>
      </c>
      <c r="N29" s="80">
        <v>0.9</v>
      </c>
      <c r="O29" s="81">
        <f t="shared" si="19"/>
        <v>0.79166666666666663</v>
      </c>
      <c r="P29" s="65">
        <f t="shared" si="28"/>
        <v>776.33999999999992</v>
      </c>
      <c r="Q29" s="65">
        <f t="shared" si="29"/>
        <v>313.26</v>
      </c>
      <c r="R29" s="67">
        <f t="shared" si="30"/>
        <v>156.63</v>
      </c>
      <c r="T29" s="78">
        <v>4.75</v>
      </c>
      <c r="U29" s="73">
        <v>1143.5999999999999</v>
      </c>
      <c r="V29" s="80">
        <v>0.9</v>
      </c>
      <c r="W29" s="81">
        <f t="shared" si="31"/>
        <v>0.79166666666666663</v>
      </c>
      <c r="X29" s="65">
        <f t="shared" si="32"/>
        <v>814.81499999999994</v>
      </c>
      <c r="Y29" s="65">
        <f t="shared" si="33"/>
        <v>328.78499999999997</v>
      </c>
      <c r="Z29" s="67">
        <f t="shared" si="34"/>
        <v>164.39249999999998</v>
      </c>
      <c r="AA29" s="101">
        <v>4.75</v>
      </c>
      <c r="AB29" s="110">
        <v>1433</v>
      </c>
      <c r="AC29" s="109">
        <v>0.9</v>
      </c>
      <c r="AD29" s="103">
        <v>0.79169999999999996</v>
      </c>
      <c r="AE29" s="104">
        <f t="shared" si="24"/>
        <v>1021.05549</v>
      </c>
      <c r="AF29" s="116">
        <f t="shared" si="25"/>
        <v>411.94451000000004</v>
      </c>
      <c r="AG29" s="126">
        <v>206</v>
      </c>
      <c r="AH29" s="123">
        <f t="shared" si="26"/>
        <v>205.97225500000002</v>
      </c>
    </row>
    <row r="30" spans="1:34" s="84" customFormat="1" x14ac:dyDescent="0.25">
      <c r="A30" s="72">
        <v>4.5</v>
      </c>
      <c r="B30" s="72">
        <f t="shared" si="21"/>
        <v>0.5625</v>
      </c>
      <c r="C30" s="73">
        <v>1015</v>
      </c>
      <c r="D30" s="74">
        <v>0.9</v>
      </c>
      <c r="E30" s="75">
        <f t="shared" si="18"/>
        <v>0.75</v>
      </c>
      <c r="F30" s="90">
        <f t="shared" si="27"/>
        <v>685.125</v>
      </c>
      <c r="G30" s="129">
        <f t="shared" si="22"/>
        <v>329.875</v>
      </c>
      <c r="H30" s="117">
        <v>165</v>
      </c>
      <c r="I30" s="123">
        <f t="shared" si="23"/>
        <v>164.9375</v>
      </c>
      <c r="L30" s="72">
        <v>4.5</v>
      </c>
      <c r="M30" s="73">
        <v>1089.5999999999999</v>
      </c>
      <c r="N30" s="74">
        <v>0.9</v>
      </c>
      <c r="O30" s="75">
        <f t="shared" si="19"/>
        <v>0.75</v>
      </c>
      <c r="P30" s="76">
        <f t="shared" si="28"/>
        <v>735.48</v>
      </c>
      <c r="Q30" s="76">
        <f t="shared" si="29"/>
        <v>354.11999999999989</v>
      </c>
      <c r="R30" s="77">
        <f t="shared" si="30"/>
        <v>177.05999999999995</v>
      </c>
      <c r="T30" s="72">
        <v>4.5</v>
      </c>
      <c r="U30" s="73">
        <v>1143.5999999999999</v>
      </c>
      <c r="V30" s="74">
        <v>0.9</v>
      </c>
      <c r="W30" s="75">
        <f t="shared" si="31"/>
        <v>0.75</v>
      </c>
      <c r="X30" s="76">
        <f t="shared" si="32"/>
        <v>771.93000000000006</v>
      </c>
      <c r="Y30" s="76">
        <f t="shared" si="33"/>
        <v>371.66999999999985</v>
      </c>
      <c r="Z30" s="77">
        <f t="shared" si="34"/>
        <v>185.83499999999992</v>
      </c>
      <c r="AA30" s="110">
        <v>4.5</v>
      </c>
      <c r="AB30" s="110">
        <v>1433</v>
      </c>
      <c r="AC30" s="111">
        <v>0.9</v>
      </c>
      <c r="AD30" s="112">
        <v>0.75</v>
      </c>
      <c r="AE30" s="113">
        <f t="shared" si="24"/>
        <v>967.27500000000009</v>
      </c>
      <c r="AF30" s="116">
        <f t="shared" si="25"/>
        <v>465.72499999999991</v>
      </c>
      <c r="AG30" s="126">
        <v>233</v>
      </c>
      <c r="AH30" s="123">
        <f t="shared" si="26"/>
        <v>232.86249999999995</v>
      </c>
    </row>
    <row r="31" spans="1:34" s="84" customFormat="1" x14ac:dyDescent="0.25">
      <c r="A31" s="78">
        <v>4.25</v>
      </c>
      <c r="B31" s="78">
        <f t="shared" si="21"/>
        <v>0.53125</v>
      </c>
      <c r="C31" s="73">
        <v>1015</v>
      </c>
      <c r="D31" s="80">
        <v>0.9</v>
      </c>
      <c r="E31" s="81">
        <f t="shared" si="18"/>
        <v>0.70833333333333337</v>
      </c>
      <c r="F31" s="92">
        <f t="shared" si="27"/>
        <v>647.0625</v>
      </c>
      <c r="G31" s="129">
        <f t="shared" si="22"/>
        <v>367.9375</v>
      </c>
      <c r="H31" s="117">
        <v>184</v>
      </c>
      <c r="I31" s="123">
        <f t="shared" si="23"/>
        <v>183.96875</v>
      </c>
      <c r="L31" s="78">
        <v>4.3</v>
      </c>
      <c r="M31" s="79">
        <v>1089.5999999999999</v>
      </c>
      <c r="N31" s="80">
        <v>0.9</v>
      </c>
      <c r="O31" s="81">
        <f t="shared" si="19"/>
        <v>0.71666666666666667</v>
      </c>
      <c r="P31" s="65">
        <f t="shared" si="28"/>
        <v>702.79200000000003</v>
      </c>
      <c r="Q31" s="65">
        <f t="shared" si="29"/>
        <v>386.80799999999988</v>
      </c>
      <c r="R31" s="67">
        <f t="shared" si="30"/>
        <v>193.40399999999994</v>
      </c>
      <c r="T31" s="78">
        <v>4.3</v>
      </c>
      <c r="U31" s="73">
        <v>1143.5999999999999</v>
      </c>
      <c r="V31" s="80">
        <v>0.9</v>
      </c>
      <c r="W31" s="81">
        <f t="shared" si="31"/>
        <v>0.71666666666666667</v>
      </c>
      <c r="X31" s="65">
        <f t="shared" si="32"/>
        <v>737.62200000000007</v>
      </c>
      <c r="Y31" s="65">
        <f t="shared" si="33"/>
        <v>405.97799999999984</v>
      </c>
      <c r="Z31" s="67">
        <f t="shared" si="34"/>
        <v>202.98899999999992</v>
      </c>
      <c r="AA31" s="101">
        <v>4.25</v>
      </c>
      <c r="AB31" s="110">
        <v>1433</v>
      </c>
      <c r="AC31" s="109">
        <v>0.9</v>
      </c>
      <c r="AD31" s="103">
        <v>0.70830000000000004</v>
      </c>
      <c r="AE31" s="104">
        <f t="shared" si="24"/>
        <v>913.4945100000001</v>
      </c>
      <c r="AF31" s="116">
        <f t="shared" si="25"/>
        <v>519.5054899999999</v>
      </c>
      <c r="AG31" s="126">
        <v>260</v>
      </c>
      <c r="AH31" s="123">
        <f t="shared" si="26"/>
        <v>259.75274499999995</v>
      </c>
    </row>
    <row r="32" spans="1:34" s="84" customFormat="1" x14ac:dyDescent="0.25">
      <c r="A32" s="72">
        <v>4</v>
      </c>
      <c r="B32" s="72">
        <f t="shared" si="21"/>
        <v>0.5</v>
      </c>
      <c r="C32" s="73">
        <v>1015</v>
      </c>
      <c r="D32" s="74">
        <v>0.9</v>
      </c>
      <c r="E32" s="75">
        <f t="shared" si="18"/>
        <v>0.66666666666666663</v>
      </c>
      <c r="F32" s="90">
        <f t="shared" si="27"/>
        <v>609</v>
      </c>
      <c r="G32" s="129">
        <f t="shared" si="22"/>
        <v>406</v>
      </c>
      <c r="H32" s="117">
        <v>203</v>
      </c>
      <c r="I32" s="123">
        <f t="shared" si="23"/>
        <v>203</v>
      </c>
      <c r="L32" s="72">
        <v>4.25</v>
      </c>
      <c r="M32" s="73">
        <v>1089.5999999999999</v>
      </c>
      <c r="N32" s="74">
        <v>0.9</v>
      </c>
      <c r="O32" s="75">
        <f t="shared" si="19"/>
        <v>0.70833333333333337</v>
      </c>
      <c r="P32" s="76">
        <f t="shared" si="28"/>
        <v>694.62</v>
      </c>
      <c r="Q32" s="76">
        <f t="shared" si="29"/>
        <v>394.9799999999999</v>
      </c>
      <c r="R32" s="77">
        <f t="shared" si="30"/>
        <v>197.48999999999995</v>
      </c>
      <c r="T32" s="72">
        <v>4.25</v>
      </c>
      <c r="U32" s="73">
        <v>1143.5999999999999</v>
      </c>
      <c r="V32" s="74">
        <v>0.9</v>
      </c>
      <c r="W32" s="75">
        <f t="shared" si="31"/>
        <v>0.70833333333333337</v>
      </c>
      <c r="X32" s="76">
        <f t="shared" si="32"/>
        <v>729.04500000000007</v>
      </c>
      <c r="Y32" s="76">
        <f t="shared" si="33"/>
        <v>414.55499999999984</v>
      </c>
      <c r="Z32" s="77">
        <f t="shared" si="34"/>
        <v>207.27749999999992</v>
      </c>
      <c r="AA32" s="110">
        <v>4</v>
      </c>
      <c r="AB32" s="110">
        <v>1433</v>
      </c>
      <c r="AC32" s="111">
        <v>0.9</v>
      </c>
      <c r="AD32" s="112">
        <v>0.66669999999999996</v>
      </c>
      <c r="AE32" s="113">
        <f t="shared" si="24"/>
        <v>859.84298999999999</v>
      </c>
      <c r="AF32" s="116">
        <f t="shared" si="25"/>
        <v>573.15701000000001</v>
      </c>
      <c r="AG32" s="126">
        <v>286.5</v>
      </c>
      <c r="AH32" s="123">
        <f t="shared" si="26"/>
        <v>286.57850500000001</v>
      </c>
    </row>
    <row r="33" spans="1:34" s="84" customFormat="1" x14ac:dyDescent="0.25">
      <c r="A33" s="78">
        <v>3.75</v>
      </c>
      <c r="B33" s="78">
        <f t="shared" si="21"/>
        <v>0.46875</v>
      </c>
      <c r="C33" s="73">
        <v>1015</v>
      </c>
      <c r="D33" s="80">
        <v>0.9</v>
      </c>
      <c r="E33" s="81">
        <f t="shared" si="18"/>
        <v>0.625</v>
      </c>
      <c r="F33" s="92">
        <f t="shared" si="27"/>
        <v>570.9375</v>
      </c>
      <c r="G33" s="129">
        <f t="shared" si="22"/>
        <v>444.0625</v>
      </c>
      <c r="H33" s="117">
        <v>222</v>
      </c>
      <c r="I33" s="123">
        <f t="shared" si="23"/>
        <v>222.03125</v>
      </c>
      <c r="L33" s="78">
        <v>4.21</v>
      </c>
      <c r="M33" s="79">
        <v>1089.5999999999999</v>
      </c>
      <c r="N33" s="80">
        <v>0.9</v>
      </c>
      <c r="O33" s="81">
        <f t="shared" si="19"/>
        <v>0.70166666666666666</v>
      </c>
      <c r="P33" s="65">
        <f t="shared" si="28"/>
        <v>688.08240000000001</v>
      </c>
      <c r="Q33" s="65">
        <f t="shared" si="29"/>
        <v>401.5175999999999</v>
      </c>
      <c r="R33" s="67">
        <f t="shared" si="30"/>
        <v>200.75879999999995</v>
      </c>
      <c r="T33" s="78">
        <v>4.21</v>
      </c>
      <c r="U33" s="73">
        <v>1143.5999999999999</v>
      </c>
      <c r="V33" s="80">
        <v>0.9</v>
      </c>
      <c r="W33" s="81">
        <f>T33/$A$24</f>
        <v>0.70166666666666666</v>
      </c>
      <c r="X33" s="65">
        <f t="shared" si="32"/>
        <v>722.18340000000001</v>
      </c>
      <c r="Y33" s="65">
        <f t="shared" si="33"/>
        <v>421.4165999999999</v>
      </c>
      <c r="Z33" s="67">
        <f t="shared" si="34"/>
        <v>210.70829999999995</v>
      </c>
      <c r="AA33" s="101">
        <v>3.75</v>
      </c>
      <c r="AB33" s="110">
        <v>1433</v>
      </c>
      <c r="AC33" s="109">
        <v>0.9</v>
      </c>
      <c r="AD33" s="103">
        <v>0.625</v>
      </c>
      <c r="AE33" s="104">
        <f t="shared" si="24"/>
        <v>806.0625</v>
      </c>
      <c r="AF33" s="116">
        <f t="shared" si="25"/>
        <v>626.9375</v>
      </c>
      <c r="AG33" s="126">
        <v>313.5</v>
      </c>
      <c r="AH33" s="123">
        <f t="shared" si="26"/>
        <v>313.46875</v>
      </c>
    </row>
    <row r="34" spans="1:34" s="84" customFormat="1" x14ac:dyDescent="0.25">
      <c r="A34" s="72">
        <v>3.5</v>
      </c>
      <c r="B34" s="72">
        <f t="shared" si="21"/>
        <v>0.4375</v>
      </c>
      <c r="C34" s="73">
        <v>1015</v>
      </c>
      <c r="D34" s="74">
        <v>0.9</v>
      </c>
      <c r="E34" s="75">
        <f t="shared" si="18"/>
        <v>0.58333333333333337</v>
      </c>
      <c r="F34" s="90">
        <f t="shared" si="27"/>
        <v>532.875</v>
      </c>
      <c r="G34" s="129">
        <f t="shared" si="22"/>
        <v>482.125</v>
      </c>
      <c r="H34" s="117">
        <v>241</v>
      </c>
      <c r="I34" s="123">
        <f t="shared" si="23"/>
        <v>241.0625</v>
      </c>
      <c r="L34" s="72">
        <v>4.1900000000000004</v>
      </c>
      <c r="M34" s="73">
        <v>1089.5999999999999</v>
      </c>
      <c r="N34" s="74">
        <v>0.9</v>
      </c>
      <c r="O34" s="75">
        <f t="shared" si="19"/>
        <v>0.69833333333333336</v>
      </c>
      <c r="P34" s="76">
        <f t="shared" si="28"/>
        <v>684.81360000000006</v>
      </c>
      <c r="Q34" s="76">
        <f t="shared" si="29"/>
        <v>404.78639999999984</v>
      </c>
      <c r="R34" s="77">
        <f t="shared" si="30"/>
        <v>202.39319999999992</v>
      </c>
      <c r="T34" s="72">
        <v>4.1900000000000004</v>
      </c>
      <c r="U34" s="73">
        <v>1143.5999999999999</v>
      </c>
      <c r="V34" s="74">
        <v>0.9</v>
      </c>
      <c r="W34" s="75">
        <f t="shared" si="31"/>
        <v>0.69833333333333336</v>
      </c>
      <c r="X34" s="76">
        <f t="shared" si="32"/>
        <v>718.75260000000003</v>
      </c>
      <c r="Y34" s="76">
        <f t="shared" si="33"/>
        <v>424.84739999999988</v>
      </c>
      <c r="Z34" s="77">
        <f t="shared" si="34"/>
        <v>212.42369999999994</v>
      </c>
      <c r="AA34" s="110">
        <v>3.5</v>
      </c>
      <c r="AB34" s="110">
        <v>1433</v>
      </c>
      <c r="AC34" s="111">
        <v>0.9</v>
      </c>
      <c r="AD34" s="112">
        <v>0.58330000000000004</v>
      </c>
      <c r="AE34" s="113">
        <f t="shared" si="24"/>
        <v>752.28201000000013</v>
      </c>
      <c r="AF34" s="116">
        <f t="shared" si="25"/>
        <v>680.71798999999987</v>
      </c>
      <c r="AG34" s="126">
        <v>340.5</v>
      </c>
      <c r="AH34" s="123">
        <f t="shared" si="26"/>
        <v>340.35899499999994</v>
      </c>
    </row>
    <row r="35" spans="1:34" s="84" customFormat="1" x14ac:dyDescent="0.25">
      <c r="A35" s="78">
        <v>3.25</v>
      </c>
      <c r="B35" s="78">
        <f t="shared" si="21"/>
        <v>0.40625</v>
      </c>
      <c r="C35" s="73">
        <v>1015</v>
      </c>
      <c r="D35" s="80">
        <v>0.9</v>
      </c>
      <c r="E35" s="81">
        <f t="shared" si="18"/>
        <v>0.54166666666666663</v>
      </c>
      <c r="F35" s="92">
        <f t="shared" si="27"/>
        <v>494.81249999999994</v>
      </c>
      <c r="G35" s="129">
        <f t="shared" si="22"/>
        <v>520.1875</v>
      </c>
      <c r="H35" s="117">
        <v>260</v>
      </c>
      <c r="I35" s="123">
        <f t="shared" si="23"/>
        <v>260.09375</v>
      </c>
      <c r="L35" s="78">
        <v>4</v>
      </c>
      <c r="M35" s="79">
        <v>1089.5999999999999</v>
      </c>
      <c r="N35" s="80">
        <v>0.9</v>
      </c>
      <c r="O35" s="81">
        <f t="shared" si="19"/>
        <v>0.66666666666666663</v>
      </c>
      <c r="P35" s="65">
        <f t="shared" si="28"/>
        <v>653.76</v>
      </c>
      <c r="Q35" s="65">
        <f t="shared" si="29"/>
        <v>435.83999999999992</v>
      </c>
      <c r="R35" s="67">
        <f t="shared" si="30"/>
        <v>217.91999999999996</v>
      </c>
      <c r="T35" s="78">
        <v>4</v>
      </c>
      <c r="U35" s="73">
        <v>1143.5999999999999</v>
      </c>
      <c r="V35" s="80">
        <v>0.9</v>
      </c>
      <c r="W35" s="81">
        <f t="shared" si="31"/>
        <v>0.66666666666666663</v>
      </c>
      <c r="X35" s="65">
        <f t="shared" si="32"/>
        <v>686.16</v>
      </c>
      <c r="Y35" s="65">
        <f t="shared" si="33"/>
        <v>457.43999999999994</v>
      </c>
      <c r="Z35" s="67">
        <f t="shared" si="34"/>
        <v>228.71999999999997</v>
      </c>
      <c r="AA35" s="101">
        <v>3.25</v>
      </c>
      <c r="AB35" s="110">
        <v>1433</v>
      </c>
      <c r="AC35" s="109">
        <v>0.9</v>
      </c>
      <c r="AD35" s="103">
        <v>0.54169999999999996</v>
      </c>
      <c r="AE35" s="104">
        <f t="shared" si="24"/>
        <v>698.63049000000001</v>
      </c>
      <c r="AF35" s="116">
        <f t="shared" si="25"/>
        <v>734.36950999999999</v>
      </c>
      <c r="AG35" s="126">
        <v>367</v>
      </c>
      <c r="AH35" s="123">
        <f t="shared" si="26"/>
        <v>367.184755</v>
      </c>
    </row>
    <row r="36" spans="1:34" s="84" customFormat="1" x14ac:dyDescent="0.25">
      <c r="A36" s="72">
        <v>3</v>
      </c>
      <c r="B36" s="72">
        <f t="shared" si="21"/>
        <v>0.375</v>
      </c>
      <c r="C36" s="73">
        <v>1015</v>
      </c>
      <c r="D36" s="74">
        <v>0.9</v>
      </c>
      <c r="E36" s="75">
        <f t="shared" si="18"/>
        <v>0.5</v>
      </c>
      <c r="F36" s="90">
        <f t="shared" si="27"/>
        <v>456.75</v>
      </c>
      <c r="G36" s="129">
        <f t="shared" si="22"/>
        <v>558.25</v>
      </c>
      <c r="H36" s="117">
        <v>279</v>
      </c>
      <c r="I36" s="123">
        <f t="shared" si="23"/>
        <v>279.125</v>
      </c>
      <c r="L36" s="72">
        <v>3.75</v>
      </c>
      <c r="M36" s="73">
        <v>1089.5999999999999</v>
      </c>
      <c r="N36" s="74">
        <v>0.9</v>
      </c>
      <c r="O36" s="75">
        <f t="shared" si="19"/>
        <v>0.625</v>
      </c>
      <c r="P36" s="76">
        <f t="shared" si="28"/>
        <v>612.9</v>
      </c>
      <c r="Q36" s="76">
        <f t="shared" si="29"/>
        <v>476.69999999999993</v>
      </c>
      <c r="R36" s="77">
        <f t="shared" si="30"/>
        <v>238.34999999999997</v>
      </c>
      <c r="T36" s="72">
        <v>3.75</v>
      </c>
      <c r="U36" s="73">
        <v>1143.5999999999999</v>
      </c>
      <c r="V36" s="74">
        <v>0.9</v>
      </c>
      <c r="W36" s="75">
        <f t="shared" si="31"/>
        <v>0.625</v>
      </c>
      <c r="X36" s="76">
        <f t="shared" si="32"/>
        <v>643.27499999999998</v>
      </c>
      <c r="Y36" s="76">
        <f t="shared" si="33"/>
        <v>500.32499999999993</v>
      </c>
      <c r="Z36" s="77">
        <f t="shared" si="34"/>
        <v>250.16249999999997</v>
      </c>
      <c r="AA36" s="110">
        <v>3</v>
      </c>
      <c r="AB36" s="110">
        <v>1433</v>
      </c>
      <c r="AC36" s="111">
        <v>0.9</v>
      </c>
      <c r="AD36" s="112">
        <v>0.5</v>
      </c>
      <c r="AE36" s="113">
        <f t="shared" si="24"/>
        <v>644.85</v>
      </c>
      <c r="AF36" s="116">
        <f t="shared" si="25"/>
        <v>788.15</v>
      </c>
      <c r="AG36" s="126">
        <v>349</v>
      </c>
      <c r="AH36" s="123">
        <f>AF36/2</f>
        <v>394.07499999999999</v>
      </c>
    </row>
    <row r="37" spans="1:34" s="84" customFormat="1" x14ac:dyDescent="0.25">
      <c r="A37" s="78">
        <v>2.75</v>
      </c>
      <c r="B37" s="78">
        <f t="shared" si="21"/>
        <v>0.34375</v>
      </c>
      <c r="C37" s="73">
        <v>1015</v>
      </c>
      <c r="D37" s="80">
        <v>0.9</v>
      </c>
      <c r="E37" s="81">
        <f t="shared" si="18"/>
        <v>0.45833333333333331</v>
      </c>
      <c r="F37" s="92">
        <f t="shared" si="27"/>
        <v>418.6875</v>
      </c>
      <c r="G37" s="129">
        <f t="shared" si="22"/>
        <v>596.3125</v>
      </c>
      <c r="H37" s="117">
        <v>298</v>
      </c>
      <c r="I37" s="123">
        <f t="shared" si="23"/>
        <v>298.15625</v>
      </c>
      <c r="L37" s="78">
        <v>3.5</v>
      </c>
      <c r="M37" s="79">
        <v>1089.5999999999999</v>
      </c>
      <c r="N37" s="80">
        <v>0.9</v>
      </c>
      <c r="O37" s="81">
        <f t="shared" si="19"/>
        <v>0.58333333333333337</v>
      </c>
      <c r="P37" s="65">
        <f t="shared" si="28"/>
        <v>572.04000000000008</v>
      </c>
      <c r="Q37" s="65">
        <f t="shared" si="29"/>
        <v>517.55999999999983</v>
      </c>
      <c r="R37" s="67">
        <f t="shared" si="30"/>
        <v>258.77999999999992</v>
      </c>
      <c r="T37" s="78">
        <v>3.5</v>
      </c>
      <c r="U37" s="73">
        <v>1143.5999999999999</v>
      </c>
      <c r="V37" s="80">
        <v>0.9</v>
      </c>
      <c r="W37" s="81">
        <f t="shared" si="31"/>
        <v>0.58333333333333337</v>
      </c>
      <c r="X37" s="65">
        <f t="shared" si="32"/>
        <v>600.3900000000001</v>
      </c>
      <c r="Y37" s="65">
        <f t="shared" si="33"/>
        <v>543.20999999999981</v>
      </c>
      <c r="Z37" s="67">
        <f t="shared" si="34"/>
        <v>271.6049999999999</v>
      </c>
      <c r="AA37" s="101">
        <v>2.75</v>
      </c>
      <c r="AB37" s="110">
        <v>1433</v>
      </c>
      <c r="AC37" s="109">
        <v>0.9</v>
      </c>
      <c r="AD37" s="103">
        <v>0.45829999999999999</v>
      </c>
      <c r="AE37" s="104">
        <f t="shared" si="24"/>
        <v>591.06951000000004</v>
      </c>
      <c r="AF37" s="116">
        <f t="shared" si="25"/>
        <v>841.93048999999996</v>
      </c>
      <c r="AG37" s="126">
        <v>421</v>
      </c>
      <c r="AH37" s="123">
        <f t="shared" ref="AH37:AH38" si="35">AF37/2</f>
        <v>420.96524499999998</v>
      </c>
    </row>
    <row r="38" spans="1:34" s="84" customFormat="1" x14ac:dyDescent="0.25">
      <c r="A38" s="72">
        <v>2.5</v>
      </c>
      <c r="B38" s="72">
        <f t="shared" si="21"/>
        <v>0.3125</v>
      </c>
      <c r="C38" s="73">
        <v>1015</v>
      </c>
      <c r="D38" s="74">
        <v>0.9</v>
      </c>
      <c r="E38" s="75">
        <f t="shared" si="18"/>
        <v>0.41666666666666669</v>
      </c>
      <c r="F38" s="90">
        <f t="shared" si="27"/>
        <v>380.625</v>
      </c>
      <c r="G38" s="129">
        <f t="shared" si="22"/>
        <v>634.375</v>
      </c>
      <c r="H38" s="117">
        <v>317</v>
      </c>
      <c r="I38" s="123">
        <f t="shared" si="23"/>
        <v>317.1875</v>
      </c>
      <c r="L38" s="72">
        <v>3.25</v>
      </c>
      <c r="M38" s="73">
        <v>1089.5999999999999</v>
      </c>
      <c r="N38" s="74">
        <v>0.9</v>
      </c>
      <c r="O38" s="75">
        <f t="shared" si="19"/>
        <v>0.54166666666666663</v>
      </c>
      <c r="P38" s="76">
        <f t="shared" si="28"/>
        <v>531.17999999999995</v>
      </c>
      <c r="Q38" s="76">
        <f t="shared" si="29"/>
        <v>558.41999999999996</v>
      </c>
      <c r="R38" s="77">
        <f t="shared" si="30"/>
        <v>279.20999999999998</v>
      </c>
      <c r="T38" s="72">
        <v>3.25</v>
      </c>
      <c r="U38" s="73">
        <v>1143.5999999999999</v>
      </c>
      <c r="V38" s="74">
        <v>0.9</v>
      </c>
      <c r="W38" s="75">
        <f t="shared" si="31"/>
        <v>0.54166666666666663</v>
      </c>
      <c r="X38" s="76">
        <f t="shared" si="32"/>
        <v>557.505</v>
      </c>
      <c r="Y38" s="76">
        <f t="shared" si="33"/>
        <v>586.09499999999991</v>
      </c>
      <c r="Z38" s="77">
        <f t="shared" si="34"/>
        <v>293.04749999999996</v>
      </c>
      <c r="AA38" s="101">
        <v>2.5</v>
      </c>
      <c r="AB38" s="110">
        <v>1433</v>
      </c>
      <c r="AC38" s="109">
        <v>0.9</v>
      </c>
      <c r="AD38" s="103">
        <v>0.41670000000000001</v>
      </c>
      <c r="AE38" s="104">
        <f t="shared" si="24"/>
        <v>537.41799000000003</v>
      </c>
      <c r="AF38" s="116">
        <f t="shared" si="25"/>
        <v>895.58200999999997</v>
      </c>
      <c r="AG38" s="126">
        <v>448</v>
      </c>
      <c r="AH38" s="123">
        <f t="shared" si="35"/>
        <v>447.79100499999998</v>
      </c>
    </row>
    <row r="39" spans="1:34" x14ac:dyDescent="0.25">
      <c r="L39" s="84"/>
      <c r="M39" s="84"/>
      <c r="N39" s="84"/>
      <c r="O39" s="84"/>
      <c r="P39" s="84"/>
      <c r="Q39" s="84"/>
      <c r="R39" s="84"/>
      <c r="T39" s="84"/>
      <c r="U39" s="84"/>
      <c r="V39" s="84"/>
      <c r="W39" s="84"/>
      <c r="X39" s="84"/>
      <c r="Y39" s="84"/>
      <c r="Z39" s="84"/>
    </row>
    <row r="40" spans="1:34" x14ac:dyDescent="0.25">
      <c r="L40" s="84"/>
      <c r="M40" s="84"/>
      <c r="N40" s="84"/>
      <c r="O40" s="84"/>
      <c r="P40" s="84"/>
      <c r="Q40" s="84"/>
      <c r="R40" s="84"/>
      <c r="T40" s="84"/>
      <c r="U40" s="84"/>
      <c r="V40" s="84"/>
      <c r="W40" s="84"/>
      <c r="X40" s="84"/>
      <c r="Y40" s="84"/>
      <c r="Z40" s="84"/>
    </row>
    <row r="41" spans="1:34" x14ac:dyDescent="0.25">
      <c r="I41" s="94" t="s">
        <v>36</v>
      </c>
    </row>
  </sheetData>
  <pageMargins left="0.25" right="0.25" top="0.75" bottom="0.75" header="0.3" footer="0.3"/>
  <pageSetup scale="75" orientation="landscape" r:id="rId1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18-19</vt:lpstr>
      <vt:lpstr>19-20</vt:lpstr>
      <vt:lpstr>Sheet1</vt:lpstr>
      <vt:lpstr>20-21</vt:lpstr>
      <vt:lpstr>21-22</vt:lpstr>
      <vt:lpstr>22-23</vt:lpstr>
      <vt:lpstr>23-24</vt:lpstr>
      <vt:lpstr>2024-2025</vt:lpstr>
      <vt:lpstr>2025-2026</vt:lpstr>
      <vt:lpstr>'18-19'!Print_Area</vt:lpstr>
      <vt:lpstr>'2024-2025'!Print_Area</vt:lpstr>
      <vt:lpstr>'2025-2026'!Print_Area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Rachelle Dethloff</cp:lastModifiedBy>
  <cp:lastPrinted>2025-04-08T19:02:14Z</cp:lastPrinted>
  <dcterms:created xsi:type="dcterms:W3CDTF">2015-08-15T02:19:32Z</dcterms:created>
  <dcterms:modified xsi:type="dcterms:W3CDTF">2025-04-08T19:10:48Z</dcterms:modified>
</cp:coreProperties>
</file>