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SD 318\BENEFITS\Insurance Rates\Prorated Rates by Unit 25-26\"/>
    </mc:Choice>
  </mc:AlternateContent>
  <xr:revisionPtr revIDLastSave="0" documentId="13_ncr:1_{FC4723F1-A1E4-4606-9A7B-C82B3D4CF540}" xr6:coauthVersionLast="36" xr6:coauthVersionMax="36" xr10:uidLastSave="{00000000-0000-0000-0000-000000000000}"/>
  <bookViews>
    <workbookView xWindow="0" yWindow="0" windowWidth="28800" windowHeight="12225" activeTab="7" xr2:uid="{00000000-000D-0000-FFFF-FFFF00000000}"/>
  </bookViews>
  <sheets>
    <sheet name="2019-2020" sheetId="1" r:id="rId1"/>
    <sheet name="After Negotiations 19-20" sheetId="2" r:id="rId2"/>
    <sheet name="2020-2021" sheetId="3" r:id="rId3"/>
    <sheet name="2021-2022" sheetId="4" r:id="rId4"/>
    <sheet name="2022-2023" sheetId="5" r:id="rId5"/>
    <sheet name="2023-2024" sheetId="6" r:id="rId6"/>
    <sheet name="2024-2025" sheetId="8" r:id="rId7"/>
    <sheet name="2025-2026" sheetId="9" r:id="rId8"/>
  </sheets>
  <calcPr calcId="191029"/>
</workbook>
</file>

<file path=xl/calcChain.xml><?xml version="1.0" encoding="utf-8"?>
<calcChain xmlns="http://schemas.openxmlformats.org/spreadsheetml/2006/main">
  <c r="O36" i="9" l="1"/>
  <c r="Q36" i="9" s="1"/>
  <c r="O35" i="9"/>
  <c r="Q35" i="9" s="1"/>
  <c r="O34" i="9"/>
  <c r="Q34" i="9" s="1"/>
  <c r="O33" i="9"/>
  <c r="Q33" i="9" s="1"/>
  <c r="O32" i="9"/>
  <c r="Q32" i="9" s="1"/>
  <c r="O31" i="9"/>
  <c r="Q31" i="9" s="1"/>
  <c r="O30" i="9"/>
  <c r="Q30" i="9" s="1"/>
  <c r="O29" i="9"/>
  <c r="Q29" i="9" s="1"/>
  <c r="O28" i="9"/>
  <c r="Q28" i="9" s="1"/>
  <c r="O27" i="9"/>
  <c r="Q27" i="9" s="1"/>
  <c r="O26" i="9"/>
  <c r="Q26" i="9" s="1"/>
  <c r="O25" i="9"/>
  <c r="Q25" i="9" s="1"/>
  <c r="O24" i="9"/>
  <c r="Q24" i="9" s="1"/>
  <c r="O23" i="9"/>
  <c r="Q23" i="9" s="1"/>
  <c r="O22" i="9"/>
  <c r="Q22" i="9" s="1"/>
  <c r="O5" i="9" l="1"/>
  <c r="Q5" i="9" s="1"/>
  <c r="O6" i="9"/>
  <c r="Q6" i="9"/>
  <c r="O7" i="9"/>
  <c r="Q7" i="9"/>
  <c r="O8" i="9"/>
  <c r="Q8" i="9" s="1"/>
  <c r="O9" i="9"/>
  <c r="Q9" i="9"/>
  <c r="O10" i="9"/>
  <c r="Q10" i="9"/>
  <c r="O11" i="9"/>
  <c r="Q11" i="9" s="1"/>
  <c r="O12" i="9"/>
  <c r="Q12" i="9"/>
  <c r="O13" i="9"/>
  <c r="Q13" i="9"/>
  <c r="O14" i="9"/>
  <c r="Q14" i="9" s="1"/>
  <c r="O15" i="9"/>
  <c r="Q15" i="9"/>
  <c r="O16" i="9"/>
  <c r="Q16" i="9"/>
  <c r="O17" i="9"/>
  <c r="Q17" i="9" s="1"/>
  <c r="O18" i="9"/>
  <c r="Q18" i="9"/>
  <c r="O19" i="9"/>
  <c r="Q19" i="9"/>
  <c r="F36" i="9" l="1"/>
  <c r="H36" i="9" s="1"/>
  <c r="F35" i="9"/>
  <c r="H35" i="9" s="1"/>
  <c r="F34" i="9"/>
  <c r="H34" i="9" s="1"/>
  <c r="F33" i="9"/>
  <c r="H33" i="9" s="1"/>
  <c r="F32" i="9"/>
  <c r="H32" i="9" s="1"/>
  <c r="F31" i="9"/>
  <c r="H31" i="9" s="1"/>
  <c r="F30" i="9"/>
  <c r="H30" i="9" s="1"/>
  <c r="F29" i="9"/>
  <c r="H29" i="9" s="1"/>
  <c r="F28" i="9"/>
  <c r="H28" i="9" s="1"/>
  <c r="F27" i="9"/>
  <c r="H27" i="9" s="1"/>
  <c r="F26" i="9"/>
  <c r="H26" i="9" s="1"/>
  <c r="F25" i="9"/>
  <c r="H25" i="9" s="1"/>
  <c r="F24" i="9"/>
  <c r="H24" i="9" s="1"/>
  <c r="F23" i="9"/>
  <c r="H23" i="9" s="1"/>
  <c r="F22" i="9"/>
  <c r="H22" i="9" s="1"/>
  <c r="F19" i="9"/>
  <c r="H19" i="9" s="1"/>
  <c r="F18" i="9"/>
  <c r="H18" i="9" s="1"/>
  <c r="F17" i="9"/>
  <c r="H17" i="9" s="1"/>
  <c r="F16" i="9"/>
  <c r="H16" i="9" s="1"/>
  <c r="F15" i="9"/>
  <c r="H15" i="9" s="1"/>
  <c r="F14" i="9"/>
  <c r="H14" i="9" s="1"/>
  <c r="F13" i="9"/>
  <c r="H13" i="9" s="1"/>
  <c r="F12" i="9"/>
  <c r="H12" i="9" s="1"/>
  <c r="F11" i="9"/>
  <c r="H11" i="9" s="1"/>
  <c r="F10" i="9"/>
  <c r="H10" i="9" s="1"/>
  <c r="F9" i="9"/>
  <c r="H9" i="9" s="1"/>
  <c r="F8" i="9"/>
  <c r="H8" i="9" s="1"/>
  <c r="F7" i="9"/>
  <c r="H7" i="9" s="1"/>
  <c r="F6" i="9"/>
  <c r="H6" i="9" s="1"/>
  <c r="F5" i="9"/>
  <c r="H5" i="9" s="1"/>
  <c r="E5" i="9" l="1"/>
  <c r="M36" i="9"/>
  <c r="N36" i="9" s="1"/>
  <c r="E36" i="9"/>
  <c r="D36" i="9"/>
  <c r="M35" i="9"/>
  <c r="N35" i="9" s="1"/>
  <c r="D35" i="9"/>
  <c r="E35" i="9" s="1"/>
  <c r="W34" i="9"/>
  <c r="X34" i="9" s="1"/>
  <c r="Y34" i="9" s="1"/>
  <c r="V34" i="9"/>
  <c r="M34" i="9"/>
  <c r="N34" i="9" s="1"/>
  <c r="D34" i="9"/>
  <c r="E34" i="9" s="1"/>
  <c r="W33" i="9"/>
  <c r="X33" i="9" s="1"/>
  <c r="Y33" i="9" s="1"/>
  <c r="V33" i="9"/>
  <c r="M33" i="9"/>
  <c r="N33" i="9" s="1"/>
  <c r="D33" i="9"/>
  <c r="E33" i="9" s="1"/>
  <c r="W32" i="9"/>
  <c r="X32" i="9" s="1"/>
  <c r="Y32" i="9" s="1"/>
  <c r="V32" i="9"/>
  <c r="M32" i="9"/>
  <c r="N32" i="9" s="1"/>
  <c r="D32" i="9"/>
  <c r="E32" i="9" s="1"/>
  <c r="AE31" i="9"/>
  <c r="AF31" i="9" s="1"/>
  <c r="AG31" i="9" s="1"/>
  <c r="AD31" i="9"/>
  <c r="V31" i="9"/>
  <c r="W31" i="9" s="1"/>
  <c r="X31" i="9" s="1"/>
  <c r="Y31" i="9" s="1"/>
  <c r="M31" i="9"/>
  <c r="N31" i="9" s="1"/>
  <c r="E31" i="9"/>
  <c r="D31" i="9"/>
  <c r="AD30" i="9"/>
  <c r="AE30" i="9" s="1"/>
  <c r="AF30" i="9" s="1"/>
  <c r="AG30" i="9" s="1"/>
  <c r="V30" i="9"/>
  <c r="W30" i="9" s="1"/>
  <c r="X30" i="9" s="1"/>
  <c r="Y30" i="9" s="1"/>
  <c r="N30" i="9"/>
  <c r="M30" i="9"/>
  <c r="D30" i="9"/>
  <c r="E30" i="9" s="1"/>
  <c r="AG29" i="9"/>
  <c r="AD29" i="9"/>
  <c r="AE29" i="9" s="1"/>
  <c r="AF29" i="9" s="1"/>
  <c r="W29" i="9"/>
  <c r="X29" i="9" s="1"/>
  <c r="Y29" i="9" s="1"/>
  <c r="V29" i="9"/>
  <c r="M29" i="9"/>
  <c r="N29" i="9" s="1"/>
  <c r="D29" i="9"/>
  <c r="E29" i="9" s="1"/>
  <c r="AE28" i="9"/>
  <c r="AF28" i="9" s="1"/>
  <c r="AG28" i="9" s="1"/>
  <c r="AD28" i="9"/>
  <c r="V28" i="9"/>
  <c r="W28" i="9" s="1"/>
  <c r="X28" i="9" s="1"/>
  <c r="Y28" i="9" s="1"/>
  <c r="M28" i="9"/>
  <c r="N28" i="9" s="1"/>
  <c r="E28" i="9"/>
  <c r="D28" i="9"/>
  <c r="AD27" i="9"/>
  <c r="AE27" i="9" s="1"/>
  <c r="AF27" i="9" s="1"/>
  <c r="AG27" i="9" s="1"/>
  <c r="Y27" i="9"/>
  <c r="V27" i="9"/>
  <c r="W27" i="9" s="1"/>
  <c r="X27" i="9" s="1"/>
  <c r="N27" i="9"/>
  <c r="M27" i="9"/>
  <c r="D27" i="9"/>
  <c r="E27" i="9" s="1"/>
  <c r="AD26" i="9"/>
  <c r="AE26" i="9" s="1"/>
  <c r="AF26" i="9" s="1"/>
  <c r="AG26" i="9" s="1"/>
  <c r="W26" i="9"/>
  <c r="X26" i="9" s="1"/>
  <c r="Y26" i="9" s="1"/>
  <c r="V26" i="9"/>
  <c r="M26" i="9"/>
  <c r="N26" i="9" s="1"/>
  <c r="D26" i="9"/>
  <c r="E26" i="9" s="1"/>
  <c r="AE25" i="9"/>
  <c r="AF25" i="9" s="1"/>
  <c r="AG25" i="9" s="1"/>
  <c r="AD25" i="9"/>
  <c r="V25" i="9"/>
  <c r="W25" i="9" s="1"/>
  <c r="X25" i="9" s="1"/>
  <c r="Y25" i="9" s="1"/>
  <c r="M25" i="9"/>
  <c r="N25" i="9" s="1"/>
  <c r="E25" i="9"/>
  <c r="D25" i="9"/>
  <c r="AD24" i="9"/>
  <c r="AE24" i="9" s="1"/>
  <c r="AF24" i="9" s="1"/>
  <c r="AG24" i="9" s="1"/>
  <c r="V24" i="9"/>
  <c r="W24" i="9" s="1"/>
  <c r="X24" i="9" s="1"/>
  <c r="Y24" i="9" s="1"/>
  <c r="N24" i="9"/>
  <c r="M24" i="9"/>
  <c r="D24" i="9"/>
  <c r="E24" i="9" s="1"/>
  <c r="AD23" i="9"/>
  <c r="AE23" i="9" s="1"/>
  <c r="AF23" i="9" s="1"/>
  <c r="AG23" i="9" s="1"/>
  <c r="W23" i="9"/>
  <c r="X23" i="9" s="1"/>
  <c r="Y23" i="9" s="1"/>
  <c r="V23" i="9"/>
  <c r="M23" i="9"/>
  <c r="N23" i="9" s="1"/>
  <c r="D23" i="9"/>
  <c r="E23" i="9" s="1"/>
  <c r="AE22" i="9"/>
  <c r="AF22" i="9" s="1"/>
  <c r="AG22" i="9" s="1"/>
  <c r="AD22" i="9"/>
  <c r="V22" i="9"/>
  <c r="W22" i="9" s="1"/>
  <c r="X22" i="9" s="1"/>
  <c r="Y22" i="9" s="1"/>
  <c r="N22" i="9"/>
  <c r="E22" i="9"/>
  <c r="AD21" i="9"/>
  <c r="AE21" i="9" s="1"/>
  <c r="AF21" i="9" s="1"/>
  <c r="AG21" i="9" s="1"/>
  <c r="X21" i="9"/>
  <c r="Y21" i="9" s="1"/>
  <c r="AG20" i="9"/>
  <c r="AF20" i="9"/>
  <c r="V19" i="9"/>
  <c r="W19" i="9" s="1"/>
  <c r="X19" i="9" s="1"/>
  <c r="Y19" i="9" s="1"/>
  <c r="M19" i="9"/>
  <c r="N19" i="9" s="1"/>
  <c r="E19" i="9"/>
  <c r="D19" i="9"/>
  <c r="V18" i="9"/>
  <c r="W18" i="9" s="1"/>
  <c r="X18" i="9" s="1"/>
  <c r="Y18" i="9" s="1"/>
  <c r="M18" i="9"/>
  <c r="N18" i="9" s="1"/>
  <c r="E18" i="9"/>
  <c r="D18" i="9"/>
  <c r="AF17" i="9"/>
  <c r="AG17" i="9" s="1"/>
  <c r="AD17" i="9"/>
  <c r="AE17" i="9" s="1"/>
  <c r="V17" i="9"/>
  <c r="W17" i="9" s="1"/>
  <c r="X17" i="9" s="1"/>
  <c r="Y17" i="9" s="1"/>
  <c r="N17" i="9"/>
  <c r="M17" i="9"/>
  <c r="D17" i="9"/>
  <c r="E17" i="9" s="1"/>
  <c r="AG16" i="9"/>
  <c r="AD16" i="9"/>
  <c r="AE16" i="9" s="1"/>
  <c r="AF16" i="9" s="1"/>
  <c r="W16" i="9"/>
  <c r="X16" i="9" s="1"/>
  <c r="Y16" i="9" s="1"/>
  <c r="V16" i="9"/>
  <c r="M16" i="9"/>
  <c r="N16" i="9" s="1"/>
  <c r="D16" i="9"/>
  <c r="E16" i="9" s="1"/>
  <c r="AF15" i="9"/>
  <c r="AG15" i="9" s="1"/>
  <c r="AE15" i="9"/>
  <c r="AD15" i="9"/>
  <c r="X15" i="9"/>
  <c r="Y15" i="9" s="1"/>
  <c r="V15" i="9"/>
  <c r="W15" i="9" s="1"/>
  <c r="M15" i="9"/>
  <c r="N15" i="9" s="1"/>
  <c r="E15" i="9"/>
  <c r="D15" i="9"/>
  <c r="AD14" i="9"/>
  <c r="AE14" i="9" s="1"/>
  <c r="AF14" i="9" s="1"/>
  <c r="AG14" i="9" s="1"/>
  <c r="Y14" i="9"/>
  <c r="V14" i="9"/>
  <c r="W14" i="9" s="1"/>
  <c r="X14" i="9" s="1"/>
  <c r="N14" i="9"/>
  <c r="M14" i="9"/>
  <c r="D14" i="9"/>
  <c r="E14" i="9" s="1"/>
  <c r="AD13" i="9"/>
  <c r="AE13" i="9" s="1"/>
  <c r="AF13" i="9" s="1"/>
  <c r="AG13" i="9" s="1"/>
  <c r="X13" i="9"/>
  <c r="Y13" i="9" s="1"/>
  <c r="W13" i="9"/>
  <c r="V13" i="9"/>
  <c r="M13" i="9"/>
  <c r="N13" i="9" s="1"/>
  <c r="D13" i="9"/>
  <c r="E13" i="9" s="1"/>
  <c r="AE12" i="9"/>
  <c r="AF12" i="9" s="1"/>
  <c r="AG12" i="9" s="1"/>
  <c r="AD12" i="9"/>
  <c r="V12" i="9"/>
  <c r="W12" i="9" s="1"/>
  <c r="X12" i="9" s="1"/>
  <c r="Y12" i="9" s="1"/>
  <c r="M12" i="9"/>
  <c r="N12" i="9" s="1"/>
  <c r="E12" i="9"/>
  <c r="D12" i="9"/>
  <c r="AD11" i="9"/>
  <c r="AE11" i="9" s="1"/>
  <c r="AF11" i="9" s="1"/>
  <c r="AG11" i="9" s="1"/>
  <c r="V11" i="9"/>
  <c r="W11" i="9" s="1"/>
  <c r="X11" i="9" s="1"/>
  <c r="Y11" i="9" s="1"/>
  <c r="N11" i="9"/>
  <c r="M11" i="9"/>
  <c r="D11" i="9"/>
  <c r="E11" i="9" s="1"/>
  <c r="AD10" i="9"/>
  <c r="AE10" i="9" s="1"/>
  <c r="AF10" i="9" s="1"/>
  <c r="AG10" i="9" s="1"/>
  <c r="W10" i="9"/>
  <c r="X10" i="9" s="1"/>
  <c r="Y10" i="9" s="1"/>
  <c r="V10" i="9"/>
  <c r="M10" i="9"/>
  <c r="N10" i="9" s="1"/>
  <c r="D10" i="9"/>
  <c r="E10" i="9" s="1"/>
  <c r="AE9" i="9"/>
  <c r="AF9" i="9" s="1"/>
  <c r="AG9" i="9" s="1"/>
  <c r="AD9" i="9"/>
  <c r="V9" i="9"/>
  <c r="W9" i="9" s="1"/>
  <c r="X9" i="9" s="1"/>
  <c r="Y9" i="9" s="1"/>
  <c r="M9" i="9"/>
  <c r="N9" i="9" s="1"/>
  <c r="E9" i="9"/>
  <c r="D9" i="9"/>
  <c r="AF8" i="9"/>
  <c r="AG8" i="9" s="1"/>
  <c r="AD8" i="9"/>
  <c r="AE8" i="9" s="1"/>
  <c r="V8" i="9"/>
  <c r="W8" i="9" s="1"/>
  <c r="X8" i="9" s="1"/>
  <c r="Y8" i="9" s="1"/>
  <c r="N8" i="9"/>
  <c r="M8" i="9"/>
  <c r="D8" i="9"/>
  <c r="E8" i="9" s="1"/>
  <c r="AG7" i="9"/>
  <c r="AD7" i="9"/>
  <c r="AE7" i="9" s="1"/>
  <c r="AF7" i="9" s="1"/>
  <c r="W7" i="9"/>
  <c r="X7" i="9" s="1"/>
  <c r="Y7" i="9" s="1"/>
  <c r="V7" i="9"/>
  <c r="M7" i="9"/>
  <c r="N7" i="9" s="1"/>
  <c r="D7" i="9"/>
  <c r="E7" i="9" s="1"/>
  <c r="AF6" i="9"/>
  <c r="AG6" i="9" s="1"/>
  <c r="AE6" i="9"/>
  <c r="AD6" i="9"/>
  <c r="X6" i="9"/>
  <c r="Y6" i="9" s="1"/>
  <c r="V6" i="9"/>
  <c r="W6" i="9" s="1"/>
  <c r="M6" i="9"/>
  <c r="N6" i="9" s="1"/>
  <c r="E6" i="9"/>
  <c r="D6" i="9"/>
  <c r="AF5" i="9"/>
  <c r="AG5" i="9" s="1"/>
  <c r="X5" i="9"/>
  <c r="Y5" i="9" s="1"/>
  <c r="N5" i="9"/>
  <c r="L36" i="8" l="1"/>
  <c r="M36" i="8" s="1"/>
  <c r="N36" i="8" s="1"/>
  <c r="O36" i="8" s="1"/>
  <c r="D36" i="8"/>
  <c r="E36" i="8" s="1"/>
  <c r="F36" i="8" s="1"/>
  <c r="G36" i="8" s="1"/>
  <c r="T19" i="8"/>
  <c r="U19" i="8" s="1"/>
  <c r="V19" i="8" s="1"/>
  <c r="W19" i="8" s="1"/>
  <c r="L19" i="8"/>
  <c r="M19" i="8" s="1"/>
  <c r="N19" i="8" s="1"/>
  <c r="O19" i="8" s="1"/>
  <c r="D19" i="8"/>
  <c r="E19" i="8" s="1"/>
  <c r="F19" i="8" s="1"/>
  <c r="G19" i="8" s="1"/>
  <c r="L35" i="8" l="1"/>
  <c r="M35" i="8" s="1"/>
  <c r="N35" i="8" s="1"/>
  <c r="O35" i="8" s="1"/>
  <c r="D35" i="8"/>
  <c r="E35" i="8" s="1"/>
  <c r="F35" i="8" s="1"/>
  <c r="G35" i="8" s="1"/>
  <c r="T34" i="8"/>
  <c r="U34" i="8" s="1"/>
  <c r="V34" i="8" s="1"/>
  <c r="W34" i="8" s="1"/>
  <c r="D34" i="8"/>
  <c r="E34" i="8" s="1"/>
  <c r="F34" i="8" s="1"/>
  <c r="G34" i="8" s="1"/>
  <c r="T33" i="8"/>
  <c r="U33" i="8" s="1"/>
  <c r="V33" i="8" s="1"/>
  <c r="W33" i="8" s="1"/>
  <c r="L34" i="8"/>
  <c r="M34" i="8" s="1"/>
  <c r="N34" i="8" s="1"/>
  <c r="O34" i="8" s="1"/>
  <c r="D33" i="8"/>
  <c r="E33" i="8" s="1"/>
  <c r="F33" i="8" s="1"/>
  <c r="G33" i="8" s="1"/>
  <c r="T32" i="8"/>
  <c r="U32" i="8" s="1"/>
  <c r="V32" i="8" s="1"/>
  <c r="W32" i="8" s="1"/>
  <c r="L33" i="8"/>
  <c r="M33" i="8" s="1"/>
  <c r="N33" i="8" s="1"/>
  <c r="O33" i="8" s="1"/>
  <c r="D32" i="8"/>
  <c r="E32" i="8" s="1"/>
  <c r="F32" i="8" s="1"/>
  <c r="G32" i="8" s="1"/>
  <c r="AB31" i="8"/>
  <c r="AC31" i="8" s="1"/>
  <c r="AD31" i="8" s="1"/>
  <c r="AE31" i="8" s="1"/>
  <c r="T31" i="8"/>
  <c r="U31" i="8" s="1"/>
  <c r="V31" i="8" s="1"/>
  <c r="W31" i="8" s="1"/>
  <c r="L32" i="8"/>
  <c r="M32" i="8" s="1"/>
  <c r="N32" i="8" s="1"/>
  <c r="O32" i="8" s="1"/>
  <c r="D31" i="8"/>
  <c r="E31" i="8" s="1"/>
  <c r="F31" i="8" s="1"/>
  <c r="G31" i="8" s="1"/>
  <c r="AB30" i="8"/>
  <c r="AC30" i="8" s="1"/>
  <c r="AD30" i="8" s="1"/>
  <c r="AE30" i="8" s="1"/>
  <c r="T30" i="8"/>
  <c r="U30" i="8" s="1"/>
  <c r="V30" i="8" s="1"/>
  <c r="W30" i="8" s="1"/>
  <c r="L31" i="8"/>
  <c r="M31" i="8" s="1"/>
  <c r="N31" i="8" s="1"/>
  <c r="O31" i="8" s="1"/>
  <c r="D30" i="8"/>
  <c r="E30" i="8" s="1"/>
  <c r="F30" i="8" s="1"/>
  <c r="G30" i="8" s="1"/>
  <c r="AB29" i="8"/>
  <c r="AC29" i="8" s="1"/>
  <c r="AD29" i="8" s="1"/>
  <c r="AE29" i="8" s="1"/>
  <c r="T29" i="8"/>
  <c r="U29" i="8" s="1"/>
  <c r="V29" i="8" s="1"/>
  <c r="W29" i="8" s="1"/>
  <c r="L30" i="8"/>
  <c r="M30" i="8" s="1"/>
  <c r="N30" i="8" s="1"/>
  <c r="O30" i="8" s="1"/>
  <c r="D29" i="8"/>
  <c r="E29" i="8" s="1"/>
  <c r="F29" i="8" s="1"/>
  <c r="G29" i="8" s="1"/>
  <c r="AB28" i="8"/>
  <c r="AC28" i="8" s="1"/>
  <c r="AD28" i="8" s="1"/>
  <c r="AE28" i="8" s="1"/>
  <c r="T28" i="8"/>
  <c r="U28" i="8" s="1"/>
  <c r="V28" i="8" s="1"/>
  <c r="W28" i="8" s="1"/>
  <c r="L29" i="8"/>
  <c r="M29" i="8" s="1"/>
  <c r="N29" i="8" s="1"/>
  <c r="O29" i="8" s="1"/>
  <c r="D28" i="8"/>
  <c r="E28" i="8" s="1"/>
  <c r="F28" i="8" s="1"/>
  <c r="G28" i="8" s="1"/>
  <c r="AB27" i="8"/>
  <c r="AC27" i="8" s="1"/>
  <c r="AD27" i="8" s="1"/>
  <c r="AE27" i="8" s="1"/>
  <c r="T27" i="8"/>
  <c r="U27" i="8" s="1"/>
  <c r="V27" i="8" s="1"/>
  <c r="W27" i="8" s="1"/>
  <c r="L28" i="8"/>
  <c r="M28" i="8" s="1"/>
  <c r="N28" i="8" s="1"/>
  <c r="O28" i="8" s="1"/>
  <c r="D27" i="8"/>
  <c r="E27" i="8" s="1"/>
  <c r="F27" i="8" s="1"/>
  <c r="G27" i="8" s="1"/>
  <c r="AB26" i="8"/>
  <c r="AC26" i="8" s="1"/>
  <c r="AD26" i="8" s="1"/>
  <c r="AE26" i="8" s="1"/>
  <c r="T26" i="8"/>
  <c r="U26" i="8" s="1"/>
  <c r="V26" i="8" s="1"/>
  <c r="W26" i="8" s="1"/>
  <c r="L27" i="8"/>
  <c r="M27" i="8" s="1"/>
  <c r="N27" i="8" s="1"/>
  <c r="O27" i="8" s="1"/>
  <c r="D26" i="8"/>
  <c r="E26" i="8" s="1"/>
  <c r="F26" i="8" s="1"/>
  <c r="G26" i="8" s="1"/>
  <c r="AB25" i="8"/>
  <c r="AC25" i="8" s="1"/>
  <c r="AD25" i="8" s="1"/>
  <c r="AE25" i="8" s="1"/>
  <c r="T25" i="8"/>
  <c r="U25" i="8" s="1"/>
  <c r="V25" i="8" s="1"/>
  <c r="W25" i="8" s="1"/>
  <c r="L26" i="8"/>
  <c r="M26" i="8" s="1"/>
  <c r="N26" i="8" s="1"/>
  <c r="O26" i="8" s="1"/>
  <c r="D25" i="8"/>
  <c r="E25" i="8" s="1"/>
  <c r="F25" i="8" s="1"/>
  <c r="G25" i="8" s="1"/>
  <c r="AB24" i="8"/>
  <c r="AC24" i="8" s="1"/>
  <c r="AD24" i="8" s="1"/>
  <c r="AE24" i="8" s="1"/>
  <c r="T24" i="8"/>
  <c r="U24" i="8" s="1"/>
  <c r="V24" i="8" s="1"/>
  <c r="W24" i="8" s="1"/>
  <c r="L25" i="8"/>
  <c r="M25" i="8" s="1"/>
  <c r="N25" i="8" s="1"/>
  <c r="O25" i="8" s="1"/>
  <c r="D24" i="8"/>
  <c r="E24" i="8" s="1"/>
  <c r="F24" i="8" s="1"/>
  <c r="G24" i="8" s="1"/>
  <c r="AB23" i="8"/>
  <c r="AC23" i="8" s="1"/>
  <c r="AD23" i="8" s="1"/>
  <c r="AE23" i="8" s="1"/>
  <c r="T23" i="8"/>
  <c r="U23" i="8" s="1"/>
  <c r="V23" i="8" s="1"/>
  <c r="W23" i="8" s="1"/>
  <c r="L24" i="8"/>
  <c r="M24" i="8" s="1"/>
  <c r="N24" i="8" s="1"/>
  <c r="O24" i="8" s="1"/>
  <c r="D23" i="8"/>
  <c r="E23" i="8" s="1"/>
  <c r="F23" i="8" s="1"/>
  <c r="G23" i="8" s="1"/>
  <c r="AB22" i="8"/>
  <c r="AC22" i="8" s="1"/>
  <c r="AD22" i="8" s="1"/>
  <c r="AE22" i="8" s="1"/>
  <c r="T22" i="8"/>
  <c r="U22" i="8" s="1"/>
  <c r="V22" i="8" s="1"/>
  <c r="W22" i="8" s="1"/>
  <c r="L23" i="8"/>
  <c r="M23" i="8" s="1"/>
  <c r="N23" i="8" s="1"/>
  <c r="O23" i="8" s="1"/>
  <c r="E22" i="8"/>
  <c r="F22" i="8" s="1"/>
  <c r="G22" i="8" s="1"/>
  <c r="AB21" i="8"/>
  <c r="AC21" i="8" s="1"/>
  <c r="AD21" i="8" s="1"/>
  <c r="AE21" i="8" s="1"/>
  <c r="V21" i="8"/>
  <c r="W21" i="8" s="1"/>
  <c r="M22" i="8"/>
  <c r="N22" i="8" s="1"/>
  <c r="O22" i="8" s="1"/>
  <c r="AD20" i="8"/>
  <c r="AE20" i="8" s="1"/>
  <c r="T18" i="8"/>
  <c r="U18" i="8" s="1"/>
  <c r="V18" i="8" s="1"/>
  <c r="W18" i="8" s="1"/>
  <c r="L18" i="8"/>
  <c r="M18" i="8" s="1"/>
  <c r="N18" i="8" s="1"/>
  <c r="O18" i="8" s="1"/>
  <c r="D18" i="8"/>
  <c r="E18" i="8" s="1"/>
  <c r="F18" i="8" s="1"/>
  <c r="G18" i="8" s="1"/>
  <c r="AB17" i="8"/>
  <c r="AC17" i="8" s="1"/>
  <c r="AD17" i="8" s="1"/>
  <c r="AE17" i="8" s="1"/>
  <c r="T17" i="8"/>
  <c r="U17" i="8" s="1"/>
  <c r="V17" i="8" s="1"/>
  <c r="W17" i="8" s="1"/>
  <c r="L17" i="8"/>
  <c r="M17" i="8" s="1"/>
  <c r="N17" i="8" s="1"/>
  <c r="O17" i="8" s="1"/>
  <c r="D17" i="8"/>
  <c r="E17" i="8" s="1"/>
  <c r="F17" i="8" s="1"/>
  <c r="G17" i="8" s="1"/>
  <c r="AB16" i="8"/>
  <c r="AC16" i="8" s="1"/>
  <c r="AD16" i="8" s="1"/>
  <c r="AE16" i="8" s="1"/>
  <c r="T16" i="8"/>
  <c r="U16" i="8" s="1"/>
  <c r="V16" i="8" s="1"/>
  <c r="W16" i="8" s="1"/>
  <c r="L16" i="8"/>
  <c r="M16" i="8" s="1"/>
  <c r="N16" i="8" s="1"/>
  <c r="O16" i="8" s="1"/>
  <c r="D16" i="8"/>
  <c r="E16" i="8" s="1"/>
  <c r="F16" i="8" s="1"/>
  <c r="G16" i="8" s="1"/>
  <c r="AB15" i="8"/>
  <c r="AC15" i="8" s="1"/>
  <c r="AD15" i="8" s="1"/>
  <c r="AE15" i="8" s="1"/>
  <c r="T15" i="8"/>
  <c r="U15" i="8" s="1"/>
  <c r="V15" i="8" s="1"/>
  <c r="W15" i="8" s="1"/>
  <c r="L15" i="8"/>
  <c r="M15" i="8" s="1"/>
  <c r="N15" i="8" s="1"/>
  <c r="O15" i="8" s="1"/>
  <c r="D15" i="8"/>
  <c r="E15" i="8" s="1"/>
  <c r="F15" i="8" s="1"/>
  <c r="G15" i="8" s="1"/>
  <c r="AB14" i="8"/>
  <c r="AC14" i="8" s="1"/>
  <c r="AD14" i="8" s="1"/>
  <c r="AE14" i="8" s="1"/>
  <c r="T14" i="8"/>
  <c r="U14" i="8" s="1"/>
  <c r="V14" i="8" s="1"/>
  <c r="W14" i="8" s="1"/>
  <c r="L14" i="8"/>
  <c r="M14" i="8" s="1"/>
  <c r="N14" i="8" s="1"/>
  <c r="O14" i="8" s="1"/>
  <c r="D14" i="8"/>
  <c r="E14" i="8" s="1"/>
  <c r="F14" i="8" s="1"/>
  <c r="G14" i="8" s="1"/>
  <c r="AB13" i="8"/>
  <c r="AC13" i="8" s="1"/>
  <c r="AD13" i="8" s="1"/>
  <c r="AE13" i="8" s="1"/>
  <c r="T13" i="8"/>
  <c r="U13" i="8" s="1"/>
  <c r="V13" i="8" s="1"/>
  <c r="W13" i="8" s="1"/>
  <c r="L13" i="8"/>
  <c r="M13" i="8" s="1"/>
  <c r="N13" i="8" s="1"/>
  <c r="O13" i="8" s="1"/>
  <c r="D13" i="8"/>
  <c r="E13" i="8" s="1"/>
  <c r="F13" i="8" s="1"/>
  <c r="G13" i="8" s="1"/>
  <c r="AB12" i="8"/>
  <c r="AC12" i="8" s="1"/>
  <c r="AD12" i="8" s="1"/>
  <c r="AE12" i="8" s="1"/>
  <c r="T12" i="8"/>
  <c r="U12" i="8" s="1"/>
  <c r="V12" i="8" s="1"/>
  <c r="W12" i="8" s="1"/>
  <c r="L12" i="8"/>
  <c r="M12" i="8" s="1"/>
  <c r="N12" i="8" s="1"/>
  <c r="O12" i="8" s="1"/>
  <c r="D12" i="8"/>
  <c r="E12" i="8" s="1"/>
  <c r="F12" i="8" s="1"/>
  <c r="G12" i="8" s="1"/>
  <c r="AB11" i="8"/>
  <c r="AC11" i="8" s="1"/>
  <c r="AD11" i="8" s="1"/>
  <c r="AE11" i="8" s="1"/>
  <c r="T11" i="8"/>
  <c r="U11" i="8" s="1"/>
  <c r="V11" i="8" s="1"/>
  <c r="W11" i="8" s="1"/>
  <c r="L11" i="8"/>
  <c r="M11" i="8" s="1"/>
  <c r="N11" i="8" s="1"/>
  <c r="O11" i="8" s="1"/>
  <c r="D11" i="8"/>
  <c r="E11" i="8" s="1"/>
  <c r="F11" i="8" s="1"/>
  <c r="G11" i="8" s="1"/>
  <c r="AB10" i="8"/>
  <c r="AC10" i="8" s="1"/>
  <c r="AD10" i="8" s="1"/>
  <c r="AE10" i="8" s="1"/>
  <c r="T10" i="8"/>
  <c r="U10" i="8" s="1"/>
  <c r="V10" i="8" s="1"/>
  <c r="W10" i="8" s="1"/>
  <c r="L10" i="8"/>
  <c r="M10" i="8" s="1"/>
  <c r="N10" i="8" s="1"/>
  <c r="O10" i="8" s="1"/>
  <c r="D10" i="8"/>
  <c r="E10" i="8" s="1"/>
  <c r="F10" i="8" s="1"/>
  <c r="G10" i="8" s="1"/>
  <c r="AB9" i="8"/>
  <c r="AC9" i="8" s="1"/>
  <c r="AD9" i="8" s="1"/>
  <c r="AE9" i="8" s="1"/>
  <c r="T9" i="8"/>
  <c r="U9" i="8" s="1"/>
  <c r="V9" i="8" s="1"/>
  <c r="W9" i="8" s="1"/>
  <c r="L9" i="8"/>
  <c r="M9" i="8" s="1"/>
  <c r="N9" i="8" s="1"/>
  <c r="O9" i="8" s="1"/>
  <c r="D9" i="8"/>
  <c r="E9" i="8" s="1"/>
  <c r="F9" i="8" s="1"/>
  <c r="G9" i="8" s="1"/>
  <c r="AB8" i="8"/>
  <c r="AC8" i="8" s="1"/>
  <c r="AD8" i="8" s="1"/>
  <c r="AE8" i="8" s="1"/>
  <c r="T8" i="8"/>
  <c r="U8" i="8" s="1"/>
  <c r="V8" i="8" s="1"/>
  <c r="W8" i="8" s="1"/>
  <c r="L8" i="8"/>
  <c r="M8" i="8" s="1"/>
  <c r="N8" i="8" s="1"/>
  <c r="O8" i="8" s="1"/>
  <c r="D8" i="8"/>
  <c r="E8" i="8" s="1"/>
  <c r="F8" i="8" s="1"/>
  <c r="G8" i="8" s="1"/>
  <c r="AB7" i="8"/>
  <c r="AC7" i="8" s="1"/>
  <c r="AD7" i="8" s="1"/>
  <c r="AE7" i="8" s="1"/>
  <c r="T7" i="8"/>
  <c r="U7" i="8" s="1"/>
  <c r="V7" i="8" s="1"/>
  <c r="W7" i="8" s="1"/>
  <c r="L7" i="8"/>
  <c r="M7" i="8" s="1"/>
  <c r="N7" i="8" s="1"/>
  <c r="O7" i="8" s="1"/>
  <c r="D7" i="8"/>
  <c r="E7" i="8" s="1"/>
  <c r="F7" i="8" s="1"/>
  <c r="G7" i="8" s="1"/>
  <c r="AB6" i="8"/>
  <c r="AC6" i="8" s="1"/>
  <c r="AD6" i="8" s="1"/>
  <c r="AE6" i="8" s="1"/>
  <c r="T6" i="8"/>
  <c r="U6" i="8" s="1"/>
  <c r="V6" i="8" s="1"/>
  <c r="W6" i="8" s="1"/>
  <c r="L6" i="8"/>
  <c r="M6" i="8" s="1"/>
  <c r="N6" i="8" s="1"/>
  <c r="O6" i="8" s="1"/>
  <c r="E6" i="8"/>
  <c r="F6" i="8" s="1"/>
  <c r="G6" i="8" s="1"/>
  <c r="D6" i="8"/>
  <c r="AD5" i="8"/>
  <c r="AE5" i="8" s="1"/>
  <c r="V5" i="8"/>
  <c r="W5" i="8" s="1"/>
  <c r="M5" i="8"/>
  <c r="N5" i="8" s="1"/>
  <c r="O5" i="8" s="1"/>
  <c r="E5" i="8"/>
  <c r="F5" i="8" s="1"/>
  <c r="G5" i="8" s="1"/>
  <c r="E6" i="6"/>
  <c r="E25" i="6" l="1"/>
  <c r="F25" i="6"/>
  <c r="G25" i="6"/>
  <c r="E7" i="6"/>
  <c r="F7" i="6"/>
  <c r="G7" i="6"/>
  <c r="D25" i="6"/>
  <c r="D7" i="6"/>
  <c r="M24" i="6"/>
  <c r="M25" i="6"/>
  <c r="M26" i="6"/>
  <c r="M30" i="6"/>
  <c r="M31" i="6"/>
  <c r="M32" i="6"/>
  <c r="M33" i="6"/>
  <c r="L24" i="6"/>
  <c r="L25" i="6"/>
  <c r="L26" i="6"/>
  <c r="L27" i="6"/>
  <c r="M27" i="6" s="1"/>
  <c r="L28" i="6"/>
  <c r="M28" i="6" s="1"/>
  <c r="L29" i="6"/>
  <c r="M29" i="6" s="1"/>
  <c r="L30" i="6"/>
  <c r="L31" i="6"/>
  <c r="L32" i="6"/>
  <c r="L33" i="6"/>
  <c r="L34" i="6"/>
  <c r="M34" i="6" s="1"/>
  <c r="L7" i="6"/>
  <c r="M7" i="6" s="1"/>
  <c r="N7" i="6" s="1"/>
  <c r="O7" i="6" s="1"/>
  <c r="N24" i="6" l="1"/>
  <c r="O24" i="6" s="1"/>
  <c r="E23" i="6"/>
  <c r="E5" i="6"/>
  <c r="F5" i="6" s="1"/>
  <c r="M22" i="6" l="1"/>
  <c r="N22" i="6" s="1"/>
  <c r="O22" i="6" s="1"/>
  <c r="M5" i="6"/>
  <c r="N5" i="6" s="1"/>
  <c r="O5" i="6" s="1"/>
  <c r="D37" i="6"/>
  <c r="E37" i="6" s="1"/>
  <c r="F37" i="6" s="1"/>
  <c r="G37" i="6" s="1"/>
  <c r="D36" i="6"/>
  <c r="D35" i="6"/>
  <c r="E35" i="6" s="1"/>
  <c r="F35" i="6" s="1"/>
  <c r="G35" i="6" s="1"/>
  <c r="N34" i="6"/>
  <c r="O34" i="6" s="1"/>
  <c r="D34" i="6"/>
  <c r="N33" i="6"/>
  <c r="O33" i="6" s="1"/>
  <c r="D33" i="6"/>
  <c r="E33" i="6" s="1"/>
  <c r="F33" i="6" s="1"/>
  <c r="G33" i="6" s="1"/>
  <c r="N32" i="6"/>
  <c r="D32" i="6"/>
  <c r="E32" i="6" s="1"/>
  <c r="F32" i="6" s="1"/>
  <c r="G32" i="6" s="1"/>
  <c r="N31" i="6"/>
  <c r="D31" i="6"/>
  <c r="D30" i="6"/>
  <c r="E30" i="6" s="1"/>
  <c r="F30" i="6" s="1"/>
  <c r="G30" i="6" s="1"/>
  <c r="N29" i="6"/>
  <c r="D29" i="6"/>
  <c r="E29" i="6" s="1"/>
  <c r="F29" i="6" s="1"/>
  <c r="G29" i="6" s="1"/>
  <c r="N28" i="6"/>
  <c r="O28" i="6" s="1"/>
  <c r="D28" i="6"/>
  <c r="N27" i="6"/>
  <c r="O27" i="6" s="1"/>
  <c r="D27" i="6"/>
  <c r="E27" i="6" s="1"/>
  <c r="F27" i="6" s="1"/>
  <c r="G27" i="6" s="1"/>
  <c r="N26" i="6"/>
  <c r="D26" i="6"/>
  <c r="E26" i="6" s="1"/>
  <c r="F26" i="6" s="1"/>
  <c r="G26" i="6" s="1"/>
  <c r="N25" i="6"/>
  <c r="O25" i="6" s="1"/>
  <c r="D24" i="6"/>
  <c r="L23" i="6"/>
  <c r="M23" i="6" s="1"/>
  <c r="N23" i="6" s="1"/>
  <c r="F23" i="6"/>
  <c r="G23" i="6" s="1"/>
  <c r="D20" i="6"/>
  <c r="D19" i="6"/>
  <c r="E19" i="6" s="1"/>
  <c r="F19" i="6" s="1"/>
  <c r="G19" i="6" s="1"/>
  <c r="L18" i="6"/>
  <c r="M18" i="6" s="1"/>
  <c r="N18" i="6" s="1"/>
  <c r="O18" i="6" s="1"/>
  <c r="D18" i="6"/>
  <c r="L17" i="6"/>
  <c r="M17" i="6" s="1"/>
  <c r="N17" i="6" s="1"/>
  <c r="O17" i="6" s="1"/>
  <c r="D17" i="6"/>
  <c r="E17" i="6" s="1"/>
  <c r="F17" i="6" s="1"/>
  <c r="G17" i="6" s="1"/>
  <c r="L16" i="6"/>
  <c r="M16" i="6" s="1"/>
  <c r="D16" i="6"/>
  <c r="E16" i="6" s="1"/>
  <c r="F16" i="6" s="1"/>
  <c r="G16" i="6" s="1"/>
  <c r="L15" i="6"/>
  <c r="M15" i="6" s="1"/>
  <c r="N15" i="6" s="1"/>
  <c r="O15" i="6" s="1"/>
  <c r="D15" i="6"/>
  <c r="L14" i="6"/>
  <c r="M14" i="6" s="1"/>
  <c r="N14" i="6" s="1"/>
  <c r="O14" i="6" s="1"/>
  <c r="D14" i="6"/>
  <c r="E14" i="6" s="1"/>
  <c r="F14" i="6" s="1"/>
  <c r="G14" i="6" s="1"/>
  <c r="L13" i="6"/>
  <c r="D13" i="6"/>
  <c r="E13" i="6" s="1"/>
  <c r="F13" i="6" s="1"/>
  <c r="G13" i="6" s="1"/>
  <c r="L12" i="6"/>
  <c r="M12" i="6" s="1"/>
  <c r="N12" i="6" s="1"/>
  <c r="O12" i="6" s="1"/>
  <c r="D12" i="6"/>
  <c r="L11" i="6"/>
  <c r="M11" i="6" s="1"/>
  <c r="N11" i="6" s="1"/>
  <c r="O11" i="6" s="1"/>
  <c r="D11" i="6"/>
  <c r="E11" i="6" s="1"/>
  <c r="F11" i="6" s="1"/>
  <c r="G11" i="6" s="1"/>
  <c r="L10" i="6"/>
  <c r="M10" i="6" s="1"/>
  <c r="D10" i="6"/>
  <c r="E10" i="6" s="1"/>
  <c r="F10" i="6" s="1"/>
  <c r="G10" i="6" s="1"/>
  <c r="L9" i="6"/>
  <c r="M9" i="6" s="1"/>
  <c r="N9" i="6" s="1"/>
  <c r="O9" i="6" s="1"/>
  <c r="D9" i="6"/>
  <c r="L8" i="6"/>
  <c r="M8" i="6" s="1"/>
  <c r="D8" i="6"/>
  <c r="E8" i="6" s="1"/>
  <c r="F8" i="6" s="1"/>
  <c r="G8" i="6" s="1"/>
  <c r="L6" i="6"/>
  <c r="M6" i="6" s="1"/>
  <c r="D6" i="6"/>
  <c r="G5" i="6"/>
  <c r="T35" i="6"/>
  <c r="U35" i="6" s="1"/>
  <c r="V35" i="6" s="1"/>
  <c r="W35" i="6" s="1"/>
  <c r="T34" i="6"/>
  <c r="U34" i="6" s="1"/>
  <c r="V34" i="6" s="1"/>
  <c r="W34" i="6" s="1"/>
  <c r="T33" i="6"/>
  <c r="U33" i="6" s="1"/>
  <c r="V33" i="6" s="1"/>
  <c r="W33" i="6" s="1"/>
  <c r="AB32" i="6"/>
  <c r="AC32" i="6" s="1"/>
  <c r="AD32" i="6" s="1"/>
  <c r="AE32" i="6" s="1"/>
  <c r="T32" i="6"/>
  <c r="U32" i="6" s="1"/>
  <c r="V32" i="6" s="1"/>
  <c r="W32" i="6" s="1"/>
  <c r="AB31" i="6"/>
  <c r="AC31" i="6" s="1"/>
  <c r="AD31" i="6" s="1"/>
  <c r="AE31" i="6" s="1"/>
  <c r="T31" i="6"/>
  <c r="U31" i="6" s="1"/>
  <c r="V31" i="6" s="1"/>
  <c r="W31" i="6" s="1"/>
  <c r="AB30" i="6"/>
  <c r="AC30" i="6" s="1"/>
  <c r="AD30" i="6" s="1"/>
  <c r="AE30" i="6" s="1"/>
  <c r="T30" i="6"/>
  <c r="U30" i="6" s="1"/>
  <c r="V30" i="6" s="1"/>
  <c r="W30" i="6" s="1"/>
  <c r="AB29" i="6"/>
  <c r="AC29" i="6" s="1"/>
  <c r="AD29" i="6" s="1"/>
  <c r="AE29" i="6" s="1"/>
  <c r="T29" i="6"/>
  <c r="U29" i="6" s="1"/>
  <c r="V29" i="6" s="1"/>
  <c r="W29" i="6" s="1"/>
  <c r="AB28" i="6"/>
  <c r="AC28" i="6" s="1"/>
  <c r="AD28" i="6" s="1"/>
  <c r="AE28" i="6" s="1"/>
  <c r="T28" i="6"/>
  <c r="U28" i="6" s="1"/>
  <c r="V28" i="6" s="1"/>
  <c r="W28" i="6" s="1"/>
  <c r="AB27" i="6"/>
  <c r="AC27" i="6" s="1"/>
  <c r="AD27" i="6" s="1"/>
  <c r="AE27" i="6" s="1"/>
  <c r="T27" i="6"/>
  <c r="U27" i="6" s="1"/>
  <c r="V27" i="6" s="1"/>
  <c r="W27" i="6" s="1"/>
  <c r="AB26" i="6"/>
  <c r="AC26" i="6" s="1"/>
  <c r="AD26" i="6" s="1"/>
  <c r="AE26" i="6" s="1"/>
  <c r="T26" i="6"/>
  <c r="U26" i="6" s="1"/>
  <c r="V26" i="6" s="1"/>
  <c r="W26" i="6" s="1"/>
  <c r="AB25" i="6"/>
  <c r="AC25" i="6" s="1"/>
  <c r="AD25" i="6" s="1"/>
  <c r="AE25" i="6" s="1"/>
  <c r="T25" i="6"/>
  <c r="U25" i="6" s="1"/>
  <c r="V25" i="6" s="1"/>
  <c r="W25" i="6" s="1"/>
  <c r="AB24" i="6"/>
  <c r="AC24" i="6" s="1"/>
  <c r="AD24" i="6" s="1"/>
  <c r="AE24" i="6" s="1"/>
  <c r="T24" i="6"/>
  <c r="U24" i="6" s="1"/>
  <c r="V24" i="6" s="1"/>
  <c r="W24" i="6" s="1"/>
  <c r="AB23" i="6"/>
  <c r="AC23" i="6" s="1"/>
  <c r="AD23" i="6" s="1"/>
  <c r="AE23" i="6" s="1"/>
  <c r="T23" i="6"/>
  <c r="U23" i="6" s="1"/>
  <c r="V23" i="6" s="1"/>
  <c r="W23" i="6" s="1"/>
  <c r="AB22" i="6"/>
  <c r="AC22" i="6" s="1"/>
  <c r="AD22" i="6" s="1"/>
  <c r="AE22" i="6" s="1"/>
  <c r="V22" i="6"/>
  <c r="W22" i="6" s="1"/>
  <c r="AD21" i="6"/>
  <c r="AE21" i="6" s="1"/>
  <c r="T19" i="6"/>
  <c r="U19" i="6" s="1"/>
  <c r="V19" i="6" s="1"/>
  <c r="T18" i="6"/>
  <c r="U18" i="6" s="1"/>
  <c r="V18" i="6" s="1"/>
  <c r="W18" i="6" s="1"/>
  <c r="AB17" i="6"/>
  <c r="AC17" i="6" s="1"/>
  <c r="AD17" i="6" s="1"/>
  <c r="AE17" i="6" s="1"/>
  <c r="T17" i="6"/>
  <c r="U17" i="6" s="1"/>
  <c r="V17" i="6" s="1"/>
  <c r="W17" i="6" s="1"/>
  <c r="AB16" i="6"/>
  <c r="AC16" i="6" s="1"/>
  <c r="AD16" i="6" s="1"/>
  <c r="AE16" i="6" s="1"/>
  <c r="T16" i="6"/>
  <c r="U16" i="6" s="1"/>
  <c r="V16" i="6" s="1"/>
  <c r="W16" i="6" s="1"/>
  <c r="AB15" i="6"/>
  <c r="AC15" i="6" s="1"/>
  <c r="AD15" i="6" s="1"/>
  <c r="AE15" i="6" s="1"/>
  <c r="T15" i="6"/>
  <c r="U15" i="6" s="1"/>
  <c r="V15" i="6" s="1"/>
  <c r="W15" i="6" s="1"/>
  <c r="AB14" i="6"/>
  <c r="AC14" i="6" s="1"/>
  <c r="AD14" i="6" s="1"/>
  <c r="AE14" i="6" s="1"/>
  <c r="T14" i="6"/>
  <c r="U14" i="6" s="1"/>
  <c r="V14" i="6" s="1"/>
  <c r="W14" i="6" s="1"/>
  <c r="AB13" i="6"/>
  <c r="AC13" i="6" s="1"/>
  <c r="AD13" i="6" s="1"/>
  <c r="AE13" i="6" s="1"/>
  <c r="T13" i="6"/>
  <c r="U13" i="6" s="1"/>
  <c r="V13" i="6" s="1"/>
  <c r="W13" i="6" s="1"/>
  <c r="AB12" i="6"/>
  <c r="AC12" i="6" s="1"/>
  <c r="AD12" i="6" s="1"/>
  <c r="AE12" i="6" s="1"/>
  <c r="T12" i="6"/>
  <c r="U12" i="6" s="1"/>
  <c r="V12" i="6" s="1"/>
  <c r="W12" i="6" s="1"/>
  <c r="AB11" i="6"/>
  <c r="AC11" i="6" s="1"/>
  <c r="AD11" i="6" s="1"/>
  <c r="AE11" i="6" s="1"/>
  <c r="T11" i="6"/>
  <c r="U11" i="6" s="1"/>
  <c r="V11" i="6" s="1"/>
  <c r="W11" i="6" s="1"/>
  <c r="AB10" i="6"/>
  <c r="AC10" i="6" s="1"/>
  <c r="AD10" i="6" s="1"/>
  <c r="AE10" i="6" s="1"/>
  <c r="T10" i="6"/>
  <c r="U10" i="6" s="1"/>
  <c r="V10" i="6" s="1"/>
  <c r="W10" i="6" s="1"/>
  <c r="AB9" i="6"/>
  <c r="AC9" i="6" s="1"/>
  <c r="AD9" i="6" s="1"/>
  <c r="AE9" i="6" s="1"/>
  <c r="T9" i="6"/>
  <c r="U9" i="6" s="1"/>
  <c r="V9" i="6" s="1"/>
  <c r="W9" i="6" s="1"/>
  <c r="AB8" i="6"/>
  <c r="AC8" i="6" s="1"/>
  <c r="AD8" i="6" s="1"/>
  <c r="AE8" i="6" s="1"/>
  <c r="T8" i="6"/>
  <c r="U8" i="6" s="1"/>
  <c r="V8" i="6" s="1"/>
  <c r="W8" i="6" s="1"/>
  <c r="AB7" i="6"/>
  <c r="AC7" i="6" s="1"/>
  <c r="AD7" i="6" s="1"/>
  <c r="AE7" i="6" s="1"/>
  <c r="T7" i="6"/>
  <c r="U7" i="6" s="1"/>
  <c r="V7" i="6" s="1"/>
  <c r="W7" i="6" s="1"/>
  <c r="AB6" i="6"/>
  <c r="AC6" i="6" s="1"/>
  <c r="AD6" i="6" s="1"/>
  <c r="AE6" i="6" s="1"/>
  <c r="T6" i="6"/>
  <c r="U6" i="6" s="1"/>
  <c r="V6" i="6" s="1"/>
  <c r="W6" i="6" s="1"/>
  <c r="AD5" i="6"/>
  <c r="AE5" i="6" s="1"/>
  <c r="V5" i="6"/>
  <c r="W5" i="6" s="1"/>
  <c r="E20" i="6" l="1"/>
  <c r="F20" i="6" s="1"/>
  <c r="G20" i="6" s="1"/>
  <c r="E28" i="6"/>
  <c r="F28" i="6" s="1"/>
  <c r="G28" i="6" s="1"/>
  <c r="E12" i="6"/>
  <c r="F12" i="6" s="1"/>
  <c r="G12" i="6" s="1"/>
  <c r="M13" i="6"/>
  <c r="N13" i="6" s="1"/>
  <c r="O13" i="6" s="1"/>
  <c r="W19" i="6"/>
  <c r="E18" i="6"/>
  <c r="F18" i="6" s="1"/>
  <c r="G18" i="6" s="1"/>
  <c r="E34" i="6"/>
  <c r="F34" i="6" s="1"/>
  <c r="G34" i="6" s="1"/>
  <c r="N8" i="6"/>
  <c r="O8" i="6" s="1"/>
  <c r="E24" i="6"/>
  <c r="F24" i="6" s="1"/>
  <c r="G24" i="6" s="1"/>
  <c r="E9" i="6"/>
  <c r="F9" i="6" s="1"/>
  <c r="G9" i="6" s="1"/>
  <c r="E15" i="6"/>
  <c r="F15" i="6" s="1"/>
  <c r="G15" i="6" s="1"/>
  <c r="E36" i="6"/>
  <c r="F36" i="6" s="1"/>
  <c r="G36" i="6" s="1"/>
  <c r="E31" i="6"/>
  <c r="F31" i="6" s="1"/>
  <c r="G31" i="6" s="1"/>
  <c r="O23" i="6"/>
  <c r="N30" i="6"/>
  <c r="O30" i="6" s="1"/>
  <c r="F6" i="6"/>
  <c r="G6" i="6" s="1"/>
  <c r="O29" i="6"/>
  <c r="O31" i="6"/>
  <c r="O26" i="6"/>
  <c r="O32" i="6"/>
  <c r="N10" i="6"/>
  <c r="O10" i="6" s="1"/>
  <c r="N6" i="6"/>
  <c r="O6" i="6" s="1"/>
  <c r="N16" i="6"/>
  <c r="O16" i="6" s="1"/>
  <c r="N31" i="5"/>
  <c r="O31" i="5" s="1"/>
  <c r="L31" i="5"/>
  <c r="M31" i="5"/>
  <c r="D34" i="5"/>
  <c r="E34" i="5" s="1"/>
  <c r="F34" i="5" s="1"/>
  <c r="G34" i="5" s="1"/>
  <c r="D29" i="5" l="1"/>
  <c r="E29" i="5"/>
  <c r="F29" i="5" s="1"/>
  <c r="G29" i="5" s="1"/>
  <c r="D12" i="5"/>
  <c r="E12" i="5"/>
  <c r="F12" i="5" s="1"/>
  <c r="G12" i="5" s="1"/>
  <c r="L16" i="5" l="1"/>
  <c r="M16" i="5" s="1"/>
  <c r="N16" i="5" s="1"/>
  <c r="O16" i="5" s="1"/>
  <c r="D18" i="5"/>
  <c r="E18" i="5" s="1"/>
  <c r="F18" i="5" s="1"/>
  <c r="G18" i="5" s="1"/>
  <c r="D31" i="5" l="1"/>
  <c r="E31" i="5" s="1"/>
  <c r="F31" i="5" s="1"/>
  <c r="G31" i="5" s="1"/>
  <c r="D14" i="5"/>
  <c r="E14" i="5" s="1"/>
  <c r="F14" i="5" s="1"/>
  <c r="G14" i="5" s="1"/>
  <c r="L32" i="5" l="1"/>
  <c r="M32" i="5" s="1"/>
  <c r="N32" i="5" s="1"/>
  <c r="O32" i="5" s="1"/>
  <c r="D35" i="5"/>
  <c r="E35" i="5" s="1"/>
  <c r="F35" i="5" s="1"/>
  <c r="G35" i="5" s="1"/>
  <c r="L30" i="5"/>
  <c r="M30" i="5" s="1"/>
  <c r="N30" i="5" s="1"/>
  <c r="O30" i="5" s="1"/>
  <c r="D33" i="5"/>
  <c r="E33" i="5" s="1"/>
  <c r="F33" i="5" s="1"/>
  <c r="G33" i="5" s="1"/>
  <c r="L29" i="5"/>
  <c r="M29" i="5" s="1"/>
  <c r="N29" i="5" s="1"/>
  <c r="O29" i="5" s="1"/>
  <c r="D32" i="5"/>
  <c r="E32" i="5" s="1"/>
  <c r="F32" i="5" s="1"/>
  <c r="G32" i="5" s="1"/>
  <c r="L28" i="5"/>
  <c r="M28" i="5" s="1"/>
  <c r="N28" i="5" s="1"/>
  <c r="O28" i="5" s="1"/>
  <c r="D30" i="5"/>
  <c r="E30" i="5" s="1"/>
  <c r="F30" i="5" s="1"/>
  <c r="G30" i="5" s="1"/>
  <c r="L27" i="5"/>
  <c r="M27" i="5" s="1"/>
  <c r="N27" i="5" s="1"/>
  <c r="O27" i="5" s="1"/>
  <c r="D28" i="5"/>
  <c r="E28" i="5" s="1"/>
  <c r="F28" i="5" s="1"/>
  <c r="G28" i="5" s="1"/>
  <c r="L26" i="5"/>
  <c r="M26" i="5" s="1"/>
  <c r="N26" i="5" s="1"/>
  <c r="O26" i="5" s="1"/>
  <c r="D27" i="5"/>
  <c r="E27" i="5" s="1"/>
  <c r="F27" i="5" s="1"/>
  <c r="G27" i="5" s="1"/>
  <c r="L25" i="5"/>
  <c r="M25" i="5" s="1"/>
  <c r="N25" i="5" s="1"/>
  <c r="O25" i="5" s="1"/>
  <c r="D26" i="5"/>
  <c r="E26" i="5" s="1"/>
  <c r="F26" i="5" s="1"/>
  <c r="G26" i="5" s="1"/>
  <c r="L24" i="5"/>
  <c r="M24" i="5" s="1"/>
  <c r="N24" i="5" s="1"/>
  <c r="O24" i="5" s="1"/>
  <c r="D25" i="5"/>
  <c r="E25" i="5" s="1"/>
  <c r="F25" i="5" s="1"/>
  <c r="G25" i="5" s="1"/>
  <c r="L23" i="5"/>
  <c r="M23" i="5" s="1"/>
  <c r="N23" i="5" s="1"/>
  <c r="O23" i="5" s="1"/>
  <c r="D24" i="5"/>
  <c r="E24" i="5" s="1"/>
  <c r="F24" i="5" s="1"/>
  <c r="G24" i="5" s="1"/>
  <c r="L22" i="5"/>
  <c r="M22" i="5" s="1"/>
  <c r="N22" i="5" s="1"/>
  <c r="O22" i="5" s="1"/>
  <c r="D23" i="5"/>
  <c r="E23" i="5" s="1"/>
  <c r="F23" i="5" s="1"/>
  <c r="G23" i="5" s="1"/>
  <c r="N21" i="5"/>
  <c r="O21" i="5" s="1"/>
  <c r="F22" i="5"/>
  <c r="G22" i="5" s="1"/>
  <c r="L17" i="5"/>
  <c r="M17" i="5" s="1"/>
  <c r="N17" i="5" s="1"/>
  <c r="O17" i="5" s="1"/>
  <c r="D19" i="5"/>
  <c r="E19" i="5" s="1"/>
  <c r="F19" i="5" s="1"/>
  <c r="G19" i="5" s="1"/>
  <c r="L15" i="5"/>
  <c r="M15" i="5" s="1"/>
  <c r="N15" i="5" s="1"/>
  <c r="O15" i="5" s="1"/>
  <c r="D17" i="5"/>
  <c r="E17" i="5" s="1"/>
  <c r="F17" i="5" s="1"/>
  <c r="G17" i="5" s="1"/>
  <c r="L14" i="5"/>
  <c r="M14" i="5" s="1"/>
  <c r="N14" i="5" s="1"/>
  <c r="O14" i="5" s="1"/>
  <c r="D16" i="5"/>
  <c r="E16" i="5" s="1"/>
  <c r="F16" i="5" s="1"/>
  <c r="G16" i="5" s="1"/>
  <c r="L13" i="5"/>
  <c r="M13" i="5" s="1"/>
  <c r="N13" i="5" s="1"/>
  <c r="O13" i="5" s="1"/>
  <c r="D15" i="5"/>
  <c r="E15" i="5" s="1"/>
  <c r="F15" i="5" s="1"/>
  <c r="G15" i="5" s="1"/>
  <c r="L12" i="5"/>
  <c r="M12" i="5" s="1"/>
  <c r="N12" i="5" s="1"/>
  <c r="O12" i="5" s="1"/>
  <c r="D13" i="5"/>
  <c r="E13" i="5" s="1"/>
  <c r="F13" i="5" s="1"/>
  <c r="G13" i="5" s="1"/>
  <c r="L11" i="5"/>
  <c r="M11" i="5" s="1"/>
  <c r="N11" i="5" s="1"/>
  <c r="O11" i="5" s="1"/>
  <c r="D11" i="5"/>
  <c r="E11" i="5" s="1"/>
  <c r="F11" i="5" s="1"/>
  <c r="G11" i="5" s="1"/>
  <c r="L10" i="5"/>
  <c r="M10" i="5" s="1"/>
  <c r="N10" i="5" s="1"/>
  <c r="O10" i="5" s="1"/>
  <c r="D10" i="5"/>
  <c r="E10" i="5" s="1"/>
  <c r="F10" i="5" s="1"/>
  <c r="G10" i="5" s="1"/>
  <c r="L9" i="5"/>
  <c r="M9" i="5" s="1"/>
  <c r="N9" i="5" s="1"/>
  <c r="O9" i="5" s="1"/>
  <c r="D9" i="5"/>
  <c r="E9" i="5" s="1"/>
  <c r="F9" i="5" s="1"/>
  <c r="G9" i="5" s="1"/>
  <c r="L8" i="5"/>
  <c r="M8" i="5" s="1"/>
  <c r="N8" i="5" s="1"/>
  <c r="O8" i="5" s="1"/>
  <c r="D8" i="5"/>
  <c r="E8" i="5" s="1"/>
  <c r="F8" i="5" s="1"/>
  <c r="G8" i="5" s="1"/>
  <c r="L7" i="5"/>
  <c r="M7" i="5" s="1"/>
  <c r="N7" i="5" s="1"/>
  <c r="O7" i="5" s="1"/>
  <c r="D7" i="5"/>
  <c r="E7" i="5" s="1"/>
  <c r="F7" i="5" s="1"/>
  <c r="G7" i="5" s="1"/>
  <c r="L6" i="5"/>
  <c r="M6" i="5" s="1"/>
  <c r="N6" i="5" s="1"/>
  <c r="O6" i="5" s="1"/>
  <c r="D6" i="5"/>
  <c r="E6" i="5" s="1"/>
  <c r="F6" i="5" s="1"/>
  <c r="G6" i="5" s="1"/>
  <c r="N5" i="5"/>
  <c r="O5" i="5" s="1"/>
  <c r="F5" i="5"/>
  <c r="G5" i="5" s="1"/>
  <c r="L22" i="4" l="1"/>
  <c r="L27" i="4"/>
  <c r="L28" i="4"/>
  <c r="K29" i="4"/>
  <c r="L29" i="4" s="1"/>
  <c r="M29" i="4" s="1"/>
  <c r="K28" i="4"/>
  <c r="K27" i="4"/>
  <c r="K26" i="4"/>
  <c r="K25" i="4"/>
  <c r="K24" i="4"/>
  <c r="K23" i="4"/>
  <c r="L23" i="4" s="1"/>
  <c r="K22" i="4"/>
  <c r="K21" i="4"/>
  <c r="L21" i="4" s="1"/>
  <c r="K20" i="4"/>
  <c r="L20" i="4" s="1"/>
  <c r="M19" i="4"/>
  <c r="M25" i="4" l="1"/>
  <c r="L26" i="4"/>
  <c r="M26" i="4" s="1"/>
  <c r="M21" i="4"/>
  <c r="M27" i="4"/>
  <c r="L25" i="4"/>
  <c r="L24" i="4"/>
  <c r="M24" i="4" s="1"/>
  <c r="M22" i="4"/>
  <c r="M28" i="4"/>
  <c r="M23" i="4"/>
  <c r="M20" i="4"/>
  <c r="K16" i="4"/>
  <c r="K15" i="4"/>
  <c r="K14" i="4"/>
  <c r="K13" i="4"/>
  <c r="K12" i="4"/>
  <c r="K11" i="4"/>
  <c r="K10" i="4"/>
  <c r="K9" i="4"/>
  <c r="K8" i="4"/>
  <c r="K7" i="4"/>
  <c r="K6" i="4"/>
  <c r="M5" i="4"/>
  <c r="D15" i="4"/>
  <c r="E15" i="4"/>
  <c r="F15" i="4"/>
  <c r="L7" i="4" l="1"/>
  <c r="M7" i="4" s="1"/>
  <c r="L13" i="4"/>
  <c r="M13" i="4" s="1"/>
  <c r="L8" i="4"/>
  <c r="M8" i="4" s="1"/>
  <c r="L14" i="4"/>
  <c r="M14" i="4" s="1"/>
  <c r="L9" i="4"/>
  <c r="M9" i="4" s="1"/>
  <c r="L15" i="4"/>
  <c r="M15" i="4" s="1"/>
  <c r="L10" i="4"/>
  <c r="M10" i="4" s="1"/>
  <c r="L16" i="4"/>
  <c r="M16" i="4" s="1"/>
  <c r="L11" i="4"/>
  <c r="M11" i="4" s="1"/>
  <c r="L6" i="4"/>
  <c r="M6" i="4" s="1"/>
  <c r="L12" i="4"/>
  <c r="M12" i="4" s="1"/>
  <c r="D21" i="4" l="1"/>
  <c r="E21" i="4" s="1"/>
  <c r="D22" i="4"/>
  <c r="E22" i="4" s="1"/>
  <c r="D23" i="4"/>
  <c r="E23" i="4" s="1"/>
  <c r="D24" i="4"/>
  <c r="E24" i="4" s="1"/>
  <c r="D25" i="4"/>
  <c r="E25" i="4" s="1"/>
  <c r="D26" i="4"/>
  <c r="E26" i="4" s="1"/>
  <c r="D27" i="4"/>
  <c r="E27" i="4" s="1"/>
  <c r="D28" i="4"/>
  <c r="E28" i="4" s="1"/>
  <c r="D29" i="4"/>
  <c r="E29" i="4" s="1"/>
  <c r="D20" i="4"/>
  <c r="E20" i="4" s="1"/>
  <c r="D7" i="4"/>
  <c r="E7" i="4" s="1"/>
  <c r="D8" i="4"/>
  <c r="E8" i="4" s="1"/>
  <c r="D9" i="4"/>
  <c r="E9" i="4" s="1"/>
  <c r="D10" i="4"/>
  <c r="E10" i="4" s="1"/>
  <c r="D11" i="4"/>
  <c r="E11" i="4" s="1"/>
  <c r="D12" i="4"/>
  <c r="E12" i="4" s="1"/>
  <c r="D13" i="4"/>
  <c r="E13" i="4" s="1"/>
  <c r="D14" i="4"/>
  <c r="E14" i="4" s="1"/>
  <c r="D16" i="4"/>
  <c r="E16" i="4" s="1"/>
  <c r="D6" i="4"/>
  <c r="E6" i="4" s="1"/>
  <c r="F19" i="4" l="1"/>
  <c r="F16" i="4"/>
  <c r="F13" i="4"/>
  <c r="F11" i="4"/>
  <c r="F9" i="4"/>
  <c r="F7" i="4"/>
  <c r="F5" i="4"/>
  <c r="F20" i="4" l="1"/>
  <c r="F26" i="4"/>
  <c r="F8" i="4"/>
  <c r="F23" i="4"/>
  <c r="F29" i="4"/>
  <c r="F22" i="4"/>
  <c r="F28" i="4"/>
  <c r="F12" i="4"/>
  <c r="F27" i="4"/>
  <c r="F21" i="4"/>
  <c r="F24" i="4"/>
  <c r="F25" i="4"/>
  <c r="F10" i="4"/>
  <c r="F14" i="4"/>
  <c r="F6" i="4"/>
  <c r="E28" i="3" l="1"/>
  <c r="F28" i="3" s="1"/>
  <c r="D3" i="3" l="1"/>
  <c r="E43" i="3" l="1"/>
  <c r="F43" i="3" s="1"/>
  <c r="E42" i="3"/>
  <c r="F42" i="3" s="1"/>
  <c r="E41" i="3"/>
  <c r="F41" i="3" s="1"/>
  <c r="E40" i="3"/>
  <c r="F40" i="3" s="1"/>
  <c r="E39" i="3"/>
  <c r="F39" i="3" s="1"/>
  <c r="E38" i="3"/>
  <c r="F38" i="3" s="1"/>
  <c r="E37" i="3"/>
  <c r="F37" i="3" s="1"/>
  <c r="E36" i="3"/>
  <c r="F36" i="3" s="1"/>
  <c r="E35" i="3"/>
  <c r="F35" i="3" s="1"/>
  <c r="E33" i="3"/>
  <c r="F33" i="3" s="1"/>
  <c r="E30" i="3"/>
  <c r="F30" i="3" s="1"/>
  <c r="E29" i="3"/>
  <c r="F29" i="3" s="1"/>
  <c r="E27" i="3"/>
  <c r="F27" i="3" s="1"/>
  <c r="E26" i="3"/>
  <c r="F26" i="3" s="1"/>
  <c r="E25" i="3"/>
  <c r="F25" i="3" s="1"/>
  <c r="E24" i="3"/>
  <c r="F24" i="3" s="1"/>
  <c r="E22" i="3"/>
  <c r="F22" i="3" s="1"/>
  <c r="E20" i="3"/>
  <c r="F20" i="3" s="1"/>
  <c r="D13" i="3"/>
  <c r="F13" i="3" s="1"/>
  <c r="D12" i="3"/>
  <c r="F12" i="3" s="1"/>
  <c r="D11" i="3"/>
  <c r="F11" i="3" s="1"/>
  <c r="D10" i="3"/>
  <c r="F10" i="3" s="1"/>
  <c r="D9" i="3"/>
  <c r="F9" i="3" s="1"/>
  <c r="D8" i="3"/>
  <c r="F8" i="3" s="1"/>
  <c r="D7" i="3"/>
  <c r="F7" i="3" s="1"/>
  <c r="D6" i="3"/>
  <c r="F6" i="3" s="1"/>
  <c r="D23" i="3" s="1"/>
  <c r="E23" i="3" s="1"/>
  <c r="F23" i="3" s="1"/>
  <c r="D5" i="3"/>
  <c r="F5" i="3" s="1"/>
  <c r="D4" i="3"/>
  <c r="F4" i="3" s="1"/>
  <c r="F3" i="3"/>
  <c r="D34" i="3" l="1"/>
  <c r="E34" i="3" s="1"/>
  <c r="F34" i="3" s="1"/>
  <c r="D21" i="3"/>
  <c r="E21" i="3" s="1"/>
  <c r="F21" i="3" s="1"/>
  <c r="E33" i="2"/>
  <c r="F33" i="2"/>
  <c r="D6" i="2"/>
  <c r="F6" i="2" s="1"/>
  <c r="E38" i="2"/>
  <c r="F38" i="2"/>
  <c r="D11" i="2"/>
  <c r="F11" i="2" s="1"/>
  <c r="E36" i="2"/>
  <c r="F36" i="2"/>
  <c r="E25" i="2"/>
  <c r="F25" i="2"/>
  <c r="D9" i="2"/>
  <c r="F9" i="2" s="1"/>
  <c r="E21" i="2"/>
  <c r="F21" i="2"/>
  <c r="D4" i="2"/>
  <c r="F4" i="2" s="1"/>
  <c r="E19" i="1"/>
  <c r="F19" i="1"/>
  <c r="D4" i="1"/>
  <c r="F4" i="1" s="1"/>
  <c r="E34" i="1" l="1"/>
  <c r="F34" i="1" s="1"/>
  <c r="E21" i="1"/>
  <c r="F21" i="1" s="1"/>
  <c r="D5" i="1"/>
  <c r="D6" i="1"/>
  <c r="F6" i="1" s="1"/>
  <c r="D38" i="1" l="1"/>
  <c r="E38" i="1" s="1"/>
  <c r="F38" i="1" s="1"/>
  <c r="D25" i="1"/>
  <c r="E25" i="1" s="1"/>
  <c r="F25" i="1" s="1"/>
  <c r="D24" i="1"/>
  <c r="E37" i="1"/>
  <c r="D10" i="1"/>
  <c r="F10" i="1" s="1"/>
  <c r="F37" i="1" l="1"/>
  <c r="E24" i="1"/>
  <c r="F24" i="1" s="1"/>
  <c r="D9" i="1"/>
  <c r="F9" i="1" s="1"/>
  <c r="E26" i="1" l="1"/>
  <c r="F26" i="1" s="1"/>
  <c r="E39" i="1"/>
  <c r="F39" i="1" s="1"/>
  <c r="D11" i="1"/>
  <c r="F11" i="1" s="1"/>
  <c r="E40" i="2"/>
  <c r="F40" i="2" s="1"/>
  <c r="E39" i="2"/>
  <c r="F39" i="2" s="1"/>
  <c r="E37" i="2"/>
  <c r="F37" i="2" s="1"/>
  <c r="E35" i="2"/>
  <c r="F35" i="2" s="1"/>
  <c r="E34" i="2"/>
  <c r="F34" i="2" s="1"/>
  <c r="E32" i="2"/>
  <c r="F32" i="2" s="1"/>
  <c r="E31" i="2"/>
  <c r="F31" i="2" s="1"/>
  <c r="E28" i="2"/>
  <c r="F28" i="2" s="1"/>
  <c r="E27" i="2"/>
  <c r="F27" i="2" s="1"/>
  <c r="E26" i="2"/>
  <c r="F26" i="2" s="1"/>
  <c r="E24" i="2"/>
  <c r="F24" i="2" s="1"/>
  <c r="E23" i="2"/>
  <c r="F23" i="2" s="1"/>
  <c r="E22" i="2"/>
  <c r="F22" i="2" s="1"/>
  <c r="E20" i="2"/>
  <c r="F20" i="2" s="1"/>
  <c r="D13" i="2"/>
  <c r="F13" i="2" s="1"/>
  <c r="D12" i="2"/>
  <c r="F12" i="2" s="1"/>
  <c r="D10" i="2"/>
  <c r="F10" i="2" s="1"/>
  <c r="D8" i="2"/>
  <c r="F8" i="2" s="1"/>
  <c r="D7" i="2"/>
  <c r="F7" i="2" s="1"/>
  <c r="D5" i="2"/>
  <c r="F5" i="2" s="1"/>
  <c r="D3" i="2"/>
  <c r="F3" i="2" s="1"/>
  <c r="E42" i="1" l="1"/>
  <c r="F42" i="1" s="1"/>
  <c r="E41" i="1"/>
  <c r="F41" i="1" s="1"/>
  <c r="E40" i="1"/>
  <c r="F40" i="1" s="1"/>
  <c r="E36" i="1"/>
  <c r="F36" i="1" s="1"/>
  <c r="E35" i="1"/>
  <c r="F35" i="1" s="1"/>
  <c r="E33" i="1"/>
  <c r="F33" i="1" s="1"/>
  <c r="E32" i="1"/>
  <c r="F32" i="1" s="1"/>
  <c r="E20" i="1"/>
  <c r="F20" i="1" s="1"/>
  <c r="E22" i="1"/>
  <c r="F22" i="1" s="1"/>
  <c r="E23" i="1"/>
  <c r="F23" i="1" s="1"/>
  <c r="E27" i="1"/>
  <c r="F27" i="1" s="1"/>
  <c r="E28" i="1"/>
  <c r="F28" i="1" s="1"/>
  <c r="E29" i="1"/>
  <c r="F29" i="1" s="1"/>
  <c r="E18" i="1"/>
  <c r="F18" i="1" s="1"/>
  <c r="F5" i="1"/>
  <c r="D7" i="1"/>
  <c r="F7" i="1" s="1"/>
  <c r="D8" i="1"/>
  <c r="F8" i="1" s="1"/>
  <c r="D12" i="1"/>
  <c r="F12" i="1" s="1"/>
  <c r="D13" i="1"/>
  <c r="F13" i="1" s="1"/>
  <c r="D14" i="1"/>
  <c r="F14" i="1" s="1"/>
  <c r="D3" i="1"/>
  <c r="F3" i="1" s="1"/>
</calcChain>
</file>

<file path=xl/sharedStrings.xml><?xml version="1.0" encoding="utf-8"?>
<sst xmlns="http://schemas.openxmlformats.org/spreadsheetml/2006/main" count="239" uniqueCount="28">
  <si>
    <t>ESP Medical Worksheet</t>
  </si>
  <si>
    <t xml:space="preserve">If you work </t>
  </si>
  <si>
    <t>Hrs/Day</t>
  </si>
  <si>
    <t>Hrs/Year</t>
  </si>
  <si>
    <t>Family contribution:</t>
  </si>
  <si>
    <t>Cost/mo</t>
  </si>
  <si>
    <t>% Paid by</t>
  </si>
  <si>
    <t>District</t>
  </si>
  <si>
    <t>Single Contribution:</t>
  </si>
  <si>
    <t>Daily Hours:</t>
  </si>
  <si>
    <t>EE Cost/Mo</t>
  </si>
  <si>
    <t>ER Cost/Mo</t>
  </si>
  <si>
    <t>2019-2020 After Contract Settles</t>
  </si>
  <si>
    <t>Family Contribution:</t>
  </si>
  <si>
    <t>2020-2021</t>
  </si>
  <si>
    <t>2021-2022</t>
  </si>
  <si>
    <t>24 Pay</t>
  </si>
  <si>
    <t>20 Pay</t>
  </si>
  <si>
    <t>2022-2023</t>
  </si>
  <si>
    <t>EE Cost/PP</t>
  </si>
  <si>
    <t>2023-2024 HDHP</t>
  </si>
  <si>
    <t>2024-2025</t>
  </si>
  <si>
    <t>18 Pay</t>
  </si>
  <si>
    <t>2024-2025 HDHP</t>
  </si>
  <si>
    <t>2025-2026</t>
  </si>
  <si>
    <t>17 Pay</t>
  </si>
  <si>
    <t>(amounts are rounded)</t>
  </si>
  <si>
    <t>Rounded $ PP/EE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</si>
</sst>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9" x14ac:knownFonts="1">
    <font>
      <sz val="10"/>
      <color theme="1"/>
      <name val="Comic Sans M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omic Sans MS"/>
      <family val="4"/>
    </font>
    <font>
      <b/>
      <sz val="11"/>
      <color theme="1"/>
      <name val="Calibri"/>
      <family val="2"/>
      <scheme val="minor"/>
    </font>
    <font>
      <sz val="10"/>
      <color theme="1"/>
      <name val="Comic Sans MS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1"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horizontal="center"/>
    </xf>
    <xf numFmtId="10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/>
    <xf numFmtId="164" fontId="0" fillId="2" borderId="0" xfId="0" applyNumberFormat="1" applyFill="1"/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10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2" borderId="0" xfId="0" applyNumberFormat="1" applyFill="1" applyAlignment="1">
      <alignment horizontal="left"/>
    </xf>
    <xf numFmtId="0" fontId="4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5" fillId="2" borderId="1" xfId="0" applyFont="1" applyFill="1" applyBorder="1" applyAlignment="1">
      <alignment horizontal="left"/>
    </xf>
    <xf numFmtId="2" fontId="3" fillId="0" borderId="0" xfId="0" applyNumberFormat="1" applyFont="1" applyAlignment="1">
      <alignment horizontal="left"/>
    </xf>
    <xf numFmtId="10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164" fontId="3" fillId="2" borderId="0" xfId="0" applyNumberFormat="1" applyFont="1" applyFill="1" applyAlignment="1">
      <alignment horizontal="left"/>
    </xf>
    <xf numFmtId="164" fontId="3" fillId="0" borderId="0" xfId="0" applyNumberFormat="1" applyFont="1"/>
    <xf numFmtId="164" fontId="3" fillId="0" borderId="0" xfId="0" applyNumberFormat="1" applyFont="1" applyFill="1"/>
    <xf numFmtId="0" fontId="5" fillId="0" borderId="1" xfId="0" applyFont="1" applyBorder="1"/>
    <xf numFmtId="2" fontId="3" fillId="0" borderId="0" xfId="0" applyNumberFormat="1" applyFont="1"/>
    <xf numFmtId="9" fontId="3" fillId="0" borderId="0" xfId="1" applyFont="1"/>
    <xf numFmtId="0" fontId="3" fillId="0" borderId="1" xfId="0" applyFont="1" applyBorder="1"/>
    <xf numFmtId="164" fontId="3" fillId="0" borderId="0" xfId="0" applyNumberFormat="1" applyFont="1" applyFill="1" applyAlignment="1">
      <alignment horizontal="left"/>
    </xf>
    <xf numFmtId="165" fontId="3" fillId="0" borderId="0" xfId="0" applyNumberFormat="1" applyFont="1" applyAlignment="1">
      <alignment horizontal="left"/>
    </xf>
    <xf numFmtId="165" fontId="3" fillId="2" borderId="0" xfId="0" applyNumberFormat="1" applyFont="1" applyFill="1" applyAlignment="1">
      <alignment horizontal="left"/>
    </xf>
    <xf numFmtId="0" fontId="5" fillId="3" borderId="1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left"/>
    </xf>
    <xf numFmtId="165" fontId="2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164" fontId="8" fillId="4" borderId="0" xfId="0" applyNumberFormat="1" applyFont="1" applyFill="1" applyAlignment="1">
      <alignment horizontal="left"/>
    </xf>
    <xf numFmtId="0" fontId="5" fillId="5" borderId="1" xfId="0" applyFont="1" applyFill="1" applyBorder="1" applyAlignment="1">
      <alignment horizontal="left" wrapText="1"/>
    </xf>
    <xf numFmtId="164" fontId="2" fillId="5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164" fontId="1" fillId="5" borderId="0" xfId="0" applyNumberFormat="1" applyFont="1" applyFill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workbookViewId="0">
      <selection activeCell="F19" sqref="F19"/>
    </sheetView>
  </sheetViews>
  <sheetFormatPr defaultRowHeight="15" x14ac:dyDescent="0.3"/>
  <cols>
    <col min="1" max="1" width="10.75" customWidth="1"/>
    <col min="2" max="2" width="8.5" customWidth="1"/>
    <col min="3" max="3" width="4.875" customWidth="1"/>
    <col min="4" max="4" width="8.5" bestFit="1" customWidth="1"/>
  </cols>
  <sheetData>
    <row r="1" spans="1:6" x14ac:dyDescent="0.3">
      <c r="A1" t="s">
        <v>0</v>
      </c>
      <c r="F1" s="5" t="s">
        <v>6</v>
      </c>
    </row>
    <row r="2" spans="1:6" x14ac:dyDescent="0.3">
      <c r="B2" t="s">
        <v>2</v>
      </c>
      <c r="D2" t="s">
        <v>3</v>
      </c>
      <c r="F2" s="5" t="s">
        <v>7</v>
      </c>
    </row>
    <row r="3" spans="1:6" x14ac:dyDescent="0.3">
      <c r="A3" t="s">
        <v>1</v>
      </c>
      <c r="B3" s="2">
        <v>6</v>
      </c>
      <c r="C3">
        <v>171</v>
      </c>
      <c r="D3" s="1">
        <f>B3*C3</f>
        <v>1026</v>
      </c>
      <c r="E3">
        <v>1026</v>
      </c>
      <c r="F3" s="3">
        <f>D3/E3</f>
        <v>1</v>
      </c>
    </row>
    <row r="4" spans="1:6" x14ac:dyDescent="0.3">
      <c r="B4" s="2">
        <v>5.93</v>
      </c>
      <c r="C4">
        <v>171</v>
      </c>
      <c r="D4" s="1">
        <f>B4*C4</f>
        <v>1014.03</v>
      </c>
      <c r="E4">
        <v>1027</v>
      </c>
      <c r="F4" s="3">
        <f>D4/E4</f>
        <v>0.98737098344693275</v>
      </c>
    </row>
    <row r="5" spans="1:6" x14ac:dyDescent="0.3">
      <c r="B5" s="2">
        <v>5.5</v>
      </c>
      <c r="C5">
        <v>171</v>
      </c>
      <c r="D5" s="1">
        <f t="shared" ref="D5:D6" si="0">B5*C5</f>
        <v>940.5</v>
      </c>
      <c r="E5">
        <v>1026</v>
      </c>
      <c r="F5" s="3">
        <f t="shared" ref="F5:F14" si="1">D5/E5</f>
        <v>0.91666666666666663</v>
      </c>
    </row>
    <row r="6" spans="1:6" x14ac:dyDescent="0.3">
      <c r="B6" s="2">
        <v>5.25</v>
      </c>
      <c r="C6">
        <v>171</v>
      </c>
      <c r="D6" s="1">
        <f t="shared" si="0"/>
        <v>897.75</v>
      </c>
      <c r="E6">
        <v>1026</v>
      </c>
      <c r="F6" s="3">
        <f t="shared" si="1"/>
        <v>0.875</v>
      </c>
    </row>
    <row r="7" spans="1:6" x14ac:dyDescent="0.3">
      <c r="B7" s="2">
        <v>5</v>
      </c>
      <c r="C7">
        <v>171</v>
      </c>
      <c r="D7" s="1">
        <f t="shared" ref="D7:D14" si="2">B7*C7</f>
        <v>855</v>
      </c>
      <c r="E7">
        <v>1026</v>
      </c>
      <c r="F7" s="3">
        <f t="shared" si="1"/>
        <v>0.83333333333333337</v>
      </c>
    </row>
    <row r="8" spans="1:6" x14ac:dyDescent="0.3">
      <c r="B8" s="2">
        <v>4.5</v>
      </c>
      <c r="C8">
        <v>171</v>
      </c>
      <c r="D8" s="1">
        <f t="shared" si="2"/>
        <v>769.5</v>
      </c>
      <c r="E8">
        <v>1026</v>
      </c>
      <c r="F8" s="3">
        <f t="shared" si="1"/>
        <v>0.75</v>
      </c>
    </row>
    <row r="9" spans="1:6" x14ac:dyDescent="0.3">
      <c r="B9" s="2">
        <v>4.3</v>
      </c>
      <c r="C9">
        <v>171</v>
      </c>
      <c r="D9" s="1">
        <f t="shared" si="2"/>
        <v>735.3</v>
      </c>
      <c r="E9">
        <v>1026</v>
      </c>
      <c r="F9" s="3">
        <f t="shared" si="1"/>
        <v>0.71666666666666667</v>
      </c>
    </row>
    <row r="10" spans="1:6" x14ac:dyDescent="0.3">
      <c r="B10" s="2">
        <v>4.21</v>
      </c>
      <c r="C10">
        <v>171</v>
      </c>
      <c r="D10" s="1">
        <f t="shared" si="2"/>
        <v>719.91</v>
      </c>
      <c r="E10">
        <v>1026</v>
      </c>
      <c r="F10" s="3">
        <f t="shared" si="1"/>
        <v>0.70166666666666666</v>
      </c>
    </row>
    <row r="11" spans="1:6" x14ac:dyDescent="0.3">
      <c r="B11" s="2">
        <v>4.1900000000000004</v>
      </c>
      <c r="C11">
        <v>171</v>
      </c>
      <c r="D11" s="1">
        <f t="shared" si="2"/>
        <v>716.49000000000012</v>
      </c>
      <c r="E11">
        <v>1026</v>
      </c>
      <c r="F11" s="3">
        <f t="shared" si="1"/>
        <v>0.69833333333333347</v>
      </c>
    </row>
    <row r="12" spans="1:6" x14ac:dyDescent="0.3">
      <c r="B12" s="2">
        <v>4</v>
      </c>
      <c r="C12">
        <v>171</v>
      </c>
      <c r="D12" s="1">
        <f t="shared" si="2"/>
        <v>684</v>
      </c>
      <c r="E12">
        <v>1026</v>
      </c>
      <c r="F12" s="3">
        <f t="shared" si="1"/>
        <v>0.66666666666666663</v>
      </c>
    </row>
    <row r="13" spans="1:6" x14ac:dyDescent="0.3">
      <c r="B13" s="2">
        <v>3.5</v>
      </c>
      <c r="C13">
        <v>171</v>
      </c>
      <c r="D13" s="1">
        <f t="shared" si="2"/>
        <v>598.5</v>
      </c>
      <c r="E13">
        <v>1026</v>
      </c>
      <c r="F13" s="3">
        <f t="shared" si="1"/>
        <v>0.58333333333333337</v>
      </c>
    </row>
    <row r="14" spans="1:6" x14ac:dyDescent="0.3">
      <c r="B14" s="2">
        <v>3</v>
      </c>
      <c r="C14">
        <v>171</v>
      </c>
      <c r="D14" s="1">
        <f t="shared" si="2"/>
        <v>513</v>
      </c>
      <c r="E14">
        <v>1026</v>
      </c>
      <c r="F14" s="3">
        <f t="shared" si="1"/>
        <v>0.5</v>
      </c>
    </row>
    <row r="15" spans="1:6" x14ac:dyDescent="0.3">
      <c r="B15" s="2"/>
      <c r="D15" s="1"/>
      <c r="F15" s="3"/>
    </row>
    <row r="17" spans="1:6" x14ac:dyDescent="0.3">
      <c r="A17" t="s">
        <v>9</v>
      </c>
      <c r="B17" t="s">
        <v>4</v>
      </c>
      <c r="F17" s="6" t="s">
        <v>5</v>
      </c>
    </row>
    <row r="18" spans="1:6" x14ac:dyDescent="0.3">
      <c r="A18" s="2">
        <v>6</v>
      </c>
      <c r="B18" s="2">
        <v>1688</v>
      </c>
      <c r="C18">
        <v>0.85</v>
      </c>
      <c r="D18" s="3">
        <v>1</v>
      </c>
      <c r="E18" s="4">
        <f>B18*C18*D18</f>
        <v>1434.8</v>
      </c>
      <c r="F18" s="7">
        <f>B18-E18</f>
        <v>253.20000000000005</v>
      </c>
    </row>
    <row r="19" spans="1:6" x14ac:dyDescent="0.3">
      <c r="A19" s="2">
        <v>5.93</v>
      </c>
      <c r="B19" s="2">
        <v>1688</v>
      </c>
      <c r="C19">
        <v>0.85</v>
      </c>
      <c r="D19" s="3">
        <v>0.98740000000000006</v>
      </c>
      <c r="E19" s="4">
        <f>B19*C19*D19</f>
        <v>1416.7215200000001</v>
      </c>
      <c r="F19" s="7">
        <f>B19-E19</f>
        <v>271.27847999999994</v>
      </c>
    </row>
    <row r="20" spans="1:6" x14ac:dyDescent="0.3">
      <c r="A20" s="2">
        <v>5.5</v>
      </c>
      <c r="B20" s="2">
        <v>1688</v>
      </c>
      <c r="C20">
        <v>0.85</v>
      </c>
      <c r="D20" s="3">
        <v>0.91669999999999996</v>
      </c>
      <c r="E20" s="4">
        <f t="shared" ref="E20:E29" si="3">B20*C20*D20</f>
        <v>1315.28116</v>
      </c>
      <c r="F20" s="7">
        <f t="shared" ref="F20:F29" si="4">B20-E20</f>
        <v>372.71884</v>
      </c>
    </row>
    <row r="21" spans="1:6" x14ac:dyDescent="0.3">
      <c r="A21" s="2">
        <v>5.25</v>
      </c>
      <c r="B21" s="2">
        <v>1688</v>
      </c>
      <c r="C21">
        <v>0.85</v>
      </c>
      <c r="D21" s="3">
        <v>0.875</v>
      </c>
      <c r="E21" s="4">
        <f t="shared" si="3"/>
        <v>1255.45</v>
      </c>
      <c r="F21" s="7">
        <f t="shared" si="4"/>
        <v>432.54999999999995</v>
      </c>
    </row>
    <row r="22" spans="1:6" x14ac:dyDescent="0.3">
      <c r="A22" s="2">
        <v>5</v>
      </c>
      <c r="B22" s="2">
        <v>1688</v>
      </c>
      <c r="C22">
        <v>0.85</v>
      </c>
      <c r="D22" s="3">
        <v>0.83330000000000004</v>
      </c>
      <c r="E22" s="4">
        <f t="shared" si="3"/>
        <v>1195.6188400000001</v>
      </c>
      <c r="F22" s="7">
        <f t="shared" si="4"/>
        <v>492.38115999999991</v>
      </c>
    </row>
    <row r="23" spans="1:6" x14ac:dyDescent="0.3">
      <c r="A23" s="2">
        <v>4.5</v>
      </c>
      <c r="B23" s="2">
        <v>1688</v>
      </c>
      <c r="C23">
        <v>0.85</v>
      </c>
      <c r="D23" s="3">
        <v>0.75</v>
      </c>
      <c r="E23" s="4">
        <f t="shared" si="3"/>
        <v>1076.0999999999999</v>
      </c>
      <c r="F23" s="7">
        <f t="shared" si="4"/>
        <v>611.90000000000009</v>
      </c>
    </row>
    <row r="24" spans="1:6" x14ac:dyDescent="0.3">
      <c r="A24" s="2">
        <v>4.3</v>
      </c>
      <c r="B24" s="2">
        <v>1688</v>
      </c>
      <c r="C24">
        <v>0.85</v>
      </c>
      <c r="D24" s="3">
        <f>4.3/6</f>
        <v>0.71666666666666667</v>
      </c>
      <c r="E24" s="4">
        <f t="shared" si="3"/>
        <v>1028.2733333333333</v>
      </c>
      <c r="F24" s="7">
        <f t="shared" si="4"/>
        <v>659.72666666666669</v>
      </c>
    </row>
    <row r="25" spans="1:6" x14ac:dyDescent="0.3">
      <c r="A25" s="2">
        <v>4.21</v>
      </c>
      <c r="B25" s="2">
        <v>1688</v>
      </c>
      <c r="C25">
        <v>0.85</v>
      </c>
      <c r="D25" s="3">
        <f>4.21/6</f>
        <v>0.70166666666666666</v>
      </c>
      <c r="E25" s="4">
        <f t="shared" si="3"/>
        <v>1006.7513333333333</v>
      </c>
      <c r="F25" s="7">
        <f t="shared" si="4"/>
        <v>681.24866666666674</v>
      </c>
    </row>
    <row r="26" spans="1:6" x14ac:dyDescent="0.3">
      <c r="A26" s="2">
        <v>4.1900000000000004</v>
      </c>
      <c r="B26" s="2">
        <v>1688</v>
      </c>
      <c r="C26">
        <v>0.85</v>
      </c>
      <c r="D26" s="3">
        <v>0.69830000000000003</v>
      </c>
      <c r="E26" s="4">
        <f t="shared" si="3"/>
        <v>1001.92084</v>
      </c>
      <c r="F26" s="7">
        <f t="shared" si="4"/>
        <v>686.07916</v>
      </c>
    </row>
    <row r="27" spans="1:6" x14ac:dyDescent="0.3">
      <c r="A27" s="2">
        <v>4</v>
      </c>
      <c r="B27" s="2">
        <v>1688</v>
      </c>
      <c r="C27">
        <v>0.85</v>
      </c>
      <c r="D27" s="3">
        <v>0.66669999999999996</v>
      </c>
      <c r="E27" s="4">
        <f t="shared" si="3"/>
        <v>956.58115999999995</v>
      </c>
      <c r="F27" s="7">
        <f t="shared" si="4"/>
        <v>731.41884000000005</v>
      </c>
    </row>
    <row r="28" spans="1:6" x14ac:dyDescent="0.3">
      <c r="A28" s="2">
        <v>3.5</v>
      </c>
      <c r="B28" s="2">
        <v>1688</v>
      </c>
      <c r="C28">
        <v>0.85</v>
      </c>
      <c r="D28" s="3">
        <v>0.58330000000000004</v>
      </c>
      <c r="E28" s="4">
        <f t="shared" si="3"/>
        <v>836.91884000000005</v>
      </c>
      <c r="F28" s="7">
        <f t="shared" si="4"/>
        <v>851.08115999999995</v>
      </c>
    </row>
    <row r="29" spans="1:6" x14ac:dyDescent="0.3">
      <c r="A29" s="2">
        <v>3</v>
      </c>
      <c r="B29" s="2">
        <v>1688</v>
      </c>
      <c r="C29">
        <v>0.85</v>
      </c>
      <c r="D29" s="3">
        <v>0.5</v>
      </c>
      <c r="E29" s="4">
        <f t="shared" si="3"/>
        <v>717.4</v>
      </c>
      <c r="F29" s="7">
        <f t="shared" si="4"/>
        <v>970.6</v>
      </c>
    </row>
    <row r="31" spans="1:6" x14ac:dyDescent="0.3">
      <c r="B31" t="s">
        <v>8</v>
      </c>
    </row>
    <row r="32" spans="1:6" x14ac:dyDescent="0.3">
      <c r="A32" s="2">
        <v>6</v>
      </c>
      <c r="B32" s="2">
        <v>683</v>
      </c>
      <c r="C32">
        <v>0.85</v>
      </c>
      <c r="D32" s="3">
        <v>1</v>
      </c>
      <c r="E32" s="4">
        <f>B32*C32*D32</f>
        <v>580.54999999999995</v>
      </c>
      <c r="F32" s="7">
        <f>B32-E32</f>
        <v>102.45000000000005</v>
      </c>
    </row>
    <row r="33" spans="1:6" x14ac:dyDescent="0.3">
      <c r="A33" s="2">
        <v>5.5</v>
      </c>
      <c r="B33" s="2">
        <v>683</v>
      </c>
      <c r="C33">
        <v>0.85</v>
      </c>
      <c r="D33" s="3">
        <v>0.91669999999999996</v>
      </c>
      <c r="E33" s="4">
        <f t="shared" ref="E33:E42" si="5">B33*C33*D33</f>
        <v>532.19018499999993</v>
      </c>
      <c r="F33" s="7">
        <f t="shared" ref="F33:F42" si="6">B33-E33</f>
        <v>150.80981500000007</v>
      </c>
    </row>
    <row r="34" spans="1:6" x14ac:dyDescent="0.3">
      <c r="A34" s="2">
        <v>5.25</v>
      </c>
      <c r="B34" s="2">
        <v>683</v>
      </c>
      <c r="C34">
        <v>0.85</v>
      </c>
      <c r="D34" s="3">
        <v>0.875</v>
      </c>
      <c r="E34" s="4">
        <f t="shared" ref="E34" si="7">B34*C34*D34</f>
        <v>507.98124999999993</v>
      </c>
      <c r="F34" s="7">
        <f t="shared" ref="F34" si="8">B34-E34</f>
        <v>175.01875000000007</v>
      </c>
    </row>
    <row r="35" spans="1:6" x14ac:dyDescent="0.3">
      <c r="A35" s="2">
        <v>5</v>
      </c>
      <c r="B35" s="2">
        <v>683</v>
      </c>
      <c r="C35">
        <v>0.85</v>
      </c>
      <c r="D35" s="3">
        <v>0.83330000000000004</v>
      </c>
      <c r="E35" s="4">
        <f t="shared" si="5"/>
        <v>483.77231499999999</v>
      </c>
      <c r="F35" s="7">
        <f t="shared" si="6"/>
        <v>199.22768500000001</v>
      </c>
    </row>
    <row r="36" spans="1:6" x14ac:dyDescent="0.3">
      <c r="A36" s="2">
        <v>4.5</v>
      </c>
      <c r="B36" s="2">
        <v>683</v>
      </c>
      <c r="C36">
        <v>0.85</v>
      </c>
      <c r="D36" s="3">
        <v>0.75</v>
      </c>
      <c r="E36" s="4">
        <f t="shared" si="5"/>
        <v>435.41249999999997</v>
      </c>
      <c r="F36" s="7">
        <f t="shared" si="6"/>
        <v>247.58750000000003</v>
      </c>
    </row>
    <row r="37" spans="1:6" x14ac:dyDescent="0.3">
      <c r="A37" s="2">
        <v>4.3</v>
      </c>
      <c r="B37" s="2">
        <v>683</v>
      </c>
      <c r="C37">
        <v>0.85</v>
      </c>
      <c r="D37" s="3">
        <v>0.7167</v>
      </c>
      <c r="E37" s="4">
        <f>B37*C37*D37</f>
        <v>416.08018499999997</v>
      </c>
      <c r="F37" s="7">
        <f t="shared" si="6"/>
        <v>266.91981500000003</v>
      </c>
    </row>
    <row r="38" spans="1:6" x14ac:dyDescent="0.3">
      <c r="A38" s="2">
        <v>4.21</v>
      </c>
      <c r="B38" s="2">
        <v>683</v>
      </c>
      <c r="C38">
        <v>0.85</v>
      </c>
      <c r="D38" s="3">
        <f>4.21/6</f>
        <v>0.70166666666666666</v>
      </c>
      <c r="E38" s="4">
        <f>B38*C38*D38</f>
        <v>407.35258333333331</v>
      </c>
      <c r="F38" s="7">
        <f t="shared" ref="F38" si="9">B38-E38</f>
        <v>275.64741666666669</v>
      </c>
    </row>
    <row r="39" spans="1:6" x14ac:dyDescent="0.3">
      <c r="A39" s="2">
        <v>4.1900000000000004</v>
      </c>
      <c r="B39" s="2">
        <v>683</v>
      </c>
      <c r="C39">
        <v>0.85</v>
      </c>
      <c r="D39" s="3">
        <v>0.69830000000000003</v>
      </c>
      <c r="E39" s="4">
        <f t="shared" si="5"/>
        <v>405.39806499999997</v>
      </c>
      <c r="F39" s="7">
        <f t="shared" si="6"/>
        <v>277.60193500000003</v>
      </c>
    </row>
    <row r="40" spans="1:6" x14ac:dyDescent="0.3">
      <c r="A40" s="2">
        <v>4</v>
      </c>
      <c r="B40" s="2">
        <v>683</v>
      </c>
      <c r="C40">
        <v>0.85</v>
      </c>
      <c r="D40" s="3">
        <v>0.66669999999999996</v>
      </c>
      <c r="E40" s="4">
        <f t="shared" si="5"/>
        <v>387.05268499999994</v>
      </c>
      <c r="F40" s="7">
        <f t="shared" si="6"/>
        <v>295.94731500000006</v>
      </c>
    </row>
    <row r="41" spans="1:6" x14ac:dyDescent="0.3">
      <c r="A41" s="2">
        <v>3.5</v>
      </c>
      <c r="B41" s="2">
        <v>683</v>
      </c>
      <c r="C41">
        <v>0.85</v>
      </c>
      <c r="D41" s="3">
        <v>0.58330000000000004</v>
      </c>
      <c r="E41" s="4">
        <f t="shared" si="5"/>
        <v>338.634815</v>
      </c>
      <c r="F41" s="7">
        <f t="shared" si="6"/>
        <v>344.365185</v>
      </c>
    </row>
    <row r="42" spans="1:6" x14ac:dyDescent="0.3">
      <c r="A42" s="2">
        <v>3</v>
      </c>
      <c r="B42" s="2">
        <v>683</v>
      </c>
      <c r="C42">
        <v>0.85</v>
      </c>
      <c r="D42" s="3">
        <v>0.5</v>
      </c>
      <c r="E42" s="4">
        <f t="shared" si="5"/>
        <v>290.27499999999998</v>
      </c>
      <c r="F42" s="7">
        <f t="shared" si="6"/>
        <v>392.72500000000002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0"/>
  <sheetViews>
    <sheetView workbookViewId="0">
      <selection sqref="A1:XFD1048576"/>
    </sheetView>
  </sheetViews>
  <sheetFormatPr defaultRowHeight="15" x14ac:dyDescent="0.3"/>
  <cols>
    <col min="1" max="1" width="10.75" customWidth="1"/>
    <col min="2" max="2" width="8.5" customWidth="1"/>
    <col min="3" max="3" width="3.875" bestFit="1" customWidth="1"/>
    <col min="4" max="4" width="8.5" bestFit="1" customWidth="1"/>
    <col min="5" max="6" width="10.875" customWidth="1"/>
  </cols>
  <sheetData>
    <row r="1" spans="1:6" x14ac:dyDescent="0.3">
      <c r="A1" t="s">
        <v>0</v>
      </c>
      <c r="F1" s="5" t="s">
        <v>6</v>
      </c>
    </row>
    <row r="2" spans="1:6" x14ac:dyDescent="0.3">
      <c r="B2" t="s">
        <v>2</v>
      </c>
      <c r="D2" t="s">
        <v>3</v>
      </c>
      <c r="F2" s="5" t="s">
        <v>7</v>
      </c>
    </row>
    <row r="3" spans="1:6" x14ac:dyDescent="0.3">
      <c r="A3" t="s">
        <v>1</v>
      </c>
      <c r="B3" s="2">
        <v>6</v>
      </c>
      <c r="C3">
        <v>171</v>
      </c>
      <c r="D3" s="1">
        <f>B3*C3</f>
        <v>1026</v>
      </c>
      <c r="E3">
        <v>1026</v>
      </c>
      <c r="F3" s="3">
        <f>D3/E3</f>
        <v>1</v>
      </c>
    </row>
    <row r="4" spans="1:6" x14ac:dyDescent="0.3">
      <c r="B4" s="2">
        <v>5.93</v>
      </c>
      <c r="C4">
        <v>171</v>
      </c>
      <c r="D4" s="1">
        <f>B4*C4</f>
        <v>1014.03</v>
      </c>
      <c r="E4">
        <v>1027</v>
      </c>
      <c r="F4" s="3">
        <f>D4/E4</f>
        <v>0.98737098344693275</v>
      </c>
    </row>
    <row r="5" spans="1:6" x14ac:dyDescent="0.3">
      <c r="B5" s="2">
        <v>5.5</v>
      </c>
      <c r="C5">
        <v>171</v>
      </c>
      <c r="D5" s="1">
        <f t="shared" ref="D5:D13" si="0">B5*C5</f>
        <v>940.5</v>
      </c>
      <c r="E5">
        <v>1026</v>
      </c>
      <c r="F5" s="3">
        <f t="shared" ref="F5:F13" si="1">D5/E5</f>
        <v>0.91666666666666663</v>
      </c>
    </row>
    <row r="6" spans="1:6" x14ac:dyDescent="0.3">
      <c r="B6" s="2">
        <v>5.25</v>
      </c>
      <c r="C6">
        <v>171</v>
      </c>
      <c r="D6" s="1">
        <f t="shared" si="0"/>
        <v>897.75</v>
      </c>
      <c r="E6">
        <v>1026</v>
      </c>
      <c r="F6" s="3">
        <f t="shared" si="1"/>
        <v>0.875</v>
      </c>
    </row>
    <row r="7" spans="1:6" x14ac:dyDescent="0.3">
      <c r="B7" s="2">
        <v>5</v>
      </c>
      <c r="C7">
        <v>171</v>
      </c>
      <c r="D7" s="1">
        <f t="shared" si="0"/>
        <v>855</v>
      </c>
      <c r="E7">
        <v>1026</v>
      </c>
      <c r="F7" s="3">
        <f t="shared" si="1"/>
        <v>0.83333333333333337</v>
      </c>
    </row>
    <row r="8" spans="1:6" x14ac:dyDescent="0.3">
      <c r="B8" s="2">
        <v>4.5</v>
      </c>
      <c r="C8">
        <v>171</v>
      </c>
      <c r="D8" s="1">
        <f t="shared" si="0"/>
        <v>769.5</v>
      </c>
      <c r="E8">
        <v>1026</v>
      </c>
      <c r="F8" s="3">
        <f t="shared" si="1"/>
        <v>0.75</v>
      </c>
    </row>
    <row r="9" spans="1:6" x14ac:dyDescent="0.3">
      <c r="B9" s="2">
        <v>4.46</v>
      </c>
      <c r="C9">
        <v>171</v>
      </c>
      <c r="D9" s="1">
        <f t="shared" si="0"/>
        <v>762.66</v>
      </c>
      <c r="E9">
        <v>1027</v>
      </c>
      <c r="F9" s="3">
        <f t="shared" ref="F9" si="2">D9/E9</f>
        <v>0.74260954235637777</v>
      </c>
    </row>
    <row r="10" spans="1:6" x14ac:dyDescent="0.3">
      <c r="B10" s="2">
        <v>4</v>
      </c>
      <c r="C10">
        <v>171</v>
      </c>
      <c r="D10" s="1">
        <f t="shared" si="0"/>
        <v>684</v>
      </c>
      <c r="E10">
        <v>1026</v>
      </c>
      <c r="F10" s="3">
        <f t="shared" si="1"/>
        <v>0.66666666666666663</v>
      </c>
    </row>
    <row r="11" spans="1:6" x14ac:dyDescent="0.3">
      <c r="B11" s="2">
        <v>3.66</v>
      </c>
      <c r="C11">
        <v>171</v>
      </c>
      <c r="D11" s="1">
        <f t="shared" si="0"/>
        <v>625.86</v>
      </c>
      <c r="E11">
        <v>1026</v>
      </c>
      <c r="F11" s="3">
        <f t="shared" si="1"/>
        <v>0.61</v>
      </c>
    </row>
    <row r="12" spans="1:6" x14ac:dyDescent="0.3">
      <c r="B12" s="2">
        <v>3.5</v>
      </c>
      <c r="C12">
        <v>171</v>
      </c>
      <c r="D12" s="1">
        <f t="shared" si="0"/>
        <v>598.5</v>
      </c>
      <c r="E12">
        <v>1026</v>
      </c>
      <c r="F12" s="3">
        <f t="shared" si="1"/>
        <v>0.58333333333333337</v>
      </c>
    </row>
    <row r="13" spans="1:6" x14ac:dyDescent="0.3">
      <c r="B13" s="2">
        <v>3</v>
      </c>
      <c r="C13">
        <v>171</v>
      </c>
      <c r="D13" s="1">
        <f t="shared" si="0"/>
        <v>513</v>
      </c>
      <c r="E13">
        <v>1026</v>
      </c>
      <c r="F13" s="3">
        <f t="shared" si="1"/>
        <v>0.5</v>
      </c>
    </row>
    <row r="14" spans="1:6" x14ac:dyDescent="0.3">
      <c r="B14" s="2"/>
      <c r="D14" s="1"/>
      <c r="F14" s="3"/>
    </row>
    <row r="15" spans="1:6" x14ac:dyDescent="0.3">
      <c r="B15" s="2"/>
      <c r="D15" s="1"/>
      <c r="F15" s="3"/>
    </row>
    <row r="16" spans="1:6" x14ac:dyDescent="0.3">
      <c r="B16" s="2"/>
      <c r="D16" s="1"/>
      <c r="F16" s="3"/>
    </row>
    <row r="17" spans="1:6" ht="16.5" x14ac:dyDescent="0.35">
      <c r="A17" s="13" t="s">
        <v>0</v>
      </c>
      <c r="B17" s="13"/>
      <c r="C17" s="13"/>
      <c r="D17" s="13" t="s">
        <v>12</v>
      </c>
      <c r="E17" s="13"/>
      <c r="F17" s="13"/>
    </row>
    <row r="18" spans="1:6" x14ac:dyDescent="0.3">
      <c r="A18" s="8"/>
      <c r="B18" s="8"/>
      <c r="C18" s="8"/>
      <c r="D18" s="8"/>
      <c r="E18" s="8"/>
      <c r="F18" s="8"/>
    </row>
    <row r="19" spans="1:6" ht="16.5" x14ac:dyDescent="0.35">
      <c r="A19" s="13" t="s">
        <v>9</v>
      </c>
      <c r="B19" s="13" t="s">
        <v>13</v>
      </c>
      <c r="C19" s="13"/>
      <c r="D19" s="13"/>
      <c r="E19" s="13" t="s">
        <v>11</v>
      </c>
      <c r="F19" s="14" t="s">
        <v>10</v>
      </c>
    </row>
    <row r="20" spans="1:6" x14ac:dyDescent="0.3">
      <c r="A20" s="9">
        <v>6</v>
      </c>
      <c r="B20" s="9">
        <v>1688</v>
      </c>
      <c r="C20" s="8">
        <v>0.9</v>
      </c>
      <c r="D20" s="10">
        <v>1</v>
      </c>
      <c r="E20" s="11">
        <f>B20*C20*D20</f>
        <v>1519.2</v>
      </c>
      <c r="F20" s="12">
        <f>B20-E20</f>
        <v>168.79999999999995</v>
      </c>
    </row>
    <row r="21" spans="1:6" x14ac:dyDescent="0.3">
      <c r="A21" s="9">
        <v>5.93</v>
      </c>
      <c r="B21" s="9">
        <v>1688</v>
      </c>
      <c r="C21" s="8">
        <v>0.9</v>
      </c>
      <c r="D21" s="10">
        <v>0.98740000000000006</v>
      </c>
      <c r="E21" s="11">
        <f>B21*C21*D21</f>
        <v>1500.05808</v>
      </c>
      <c r="F21" s="12">
        <f>B21-E21</f>
        <v>187.94191999999998</v>
      </c>
    </row>
    <row r="22" spans="1:6" x14ac:dyDescent="0.3">
      <c r="A22" s="9">
        <v>5.5</v>
      </c>
      <c r="B22" s="9">
        <v>1688</v>
      </c>
      <c r="C22" s="8">
        <v>0.9</v>
      </c>
      <c r="D22" s="10">
        <v>0.91669999999999996</v>
      </c>
      <c r="E22" s="11">
        <f t="shared" ref="E22:E28" si="3">B22*C22*D22</f>
        <v>1392.6506400000001</v>
      </c>
      <c r="F22" s="12">
        <f t="shared" ref="F22:F28" si="4">B22-E22</f>
        <v>295.34935999999993</v>
      </c>
    </row>
    <row r="23" spans="1:6" x14ac:dyDescent="0.3">
      <c r="A23" s="9">
        <v>5</v>
      </c>
      <c r="B23" s="9">
        <v>1688</v>
      </c>
      <c r="C23" s="8">
        <v>0.9</v>
      </c>
      <c r="D23" s="10">
        <v>0.83330000000000004</v>
      </c>
      <c r="E23" s="11">
        <f t="shared" si="3"/>
        <v>1265.9493600000001</v>
      </c>
      <c r="F23" s="12">
        <f t="shared" si="4"/>
        <v>422.05063999999993</v>
      </c>
    </row>
    <row r="24" spans="1:6" x14ac:dyDescent="0.3">
      <c r="A24" s="9">
        <v>4.5</v>
      </c>
      <c r="B24" s="9">
        <v>1688</v>
      </c>
      <c r="C24" s="8">
        <v>0.9</v>
      </c>
      <c r="D24" s="10">
        <v>0.75</v>
      </c>
      <c r="E24" s="11">
        <f t="shared" si="3"/>
        <v>1139.4000000000001</v>
      </c>
      <c r="F24" s="12">
        <f t="shared" si="4"/>
        <v>548.59999999999991</v>
      </c>
    </row>
    <row r="25" spans="1:6" x14ac:dyDescent="0.3">
      <c r="A25" s="9">
        <v>4.46</v>
      </c>
      <c r="B25" s="9">
        <v>1688</v>
      </c>
      <c r="C25" s="8">
        <v>0.9</v>
      </c>
      <c r="D25" s="10">
        <v>0.74260000000000004</v>
      </c>
      <c r="E25" s="11">
        <f t="shared" si="3"/>
        <v>1128.1579200000001</v>
      </c>
      <c r="F25" s="12">
        <f t="shared" si="4"/>
        <v>559.8420799999999</v>
      </c>
    </row>
    <row r="26" spans="1:6" x14ac:dyDescent="0.3">
      <c r="A26" s="9">
        <v>4</v>
      </c>
      <c r="B26" s="9">
        <v>1688</v>
      </c>
      <c r="C26" s="8">
        <v>0.9</v>
      </c>
      <c r="D26" s="10">
        <v>0.66669999999999996</v>
      </c>
      <c r="E26" s="11">
        <f t="shared" si="3"/>
        <v>1012.85064</v>
      </c>
      <c r="F26" s="12">
        <f t="shared" si="4"/>
        <v>675.14936</v>
      </c>
    </row>
    <row r="27" spans="1:6" x14ac:dyDescent="0.3">
      <c r="A27" s="9">
        <v>3.5</v>
      </c>
      <c r="B27" s="9">
        <v>1688</v>
      </c>
      <c r="C27" s="8">
        <v>0.9</v>
      </c>
      <c r="D27" s="10">
        <v>0.58330000000000004</v>
      </c>
      <c r="E27" s="11">
        <f t="shared" si="3"/>
        <v>886.14936000000012</v>
      </c>
      <c r="F27" s="12">
        <f t="shared" si="4"/>
        <v>801.85063999999988</v>
      </c>
    </row>
    <row r="28" spans="1:6" x14ac:dyDescent="0.3">
      <c r="A28" s="9">
        <v>3</v>
      </c>
      <c r="B28" s="9">
        <v>1688</v>
      </c>
      <c r="C28" s="8">
        <v>0.9</v>
      </c>
      <c r="D28" s="10">
        <v>0.5</v>
      </c>
      <c r="E28" s="11">
        <f t="shared" si="3"/>
        <v>759.6</v>
      </c>
      <c r="F28" s="12">
        <f t="shared" si="4"/>
        <v>928.4</v>
      </c>
    </row>
    <row r="29" spans="1:6" x14ac:dyDescent="0.3">
      <c r="A29" s="8"/>
      <c r="B29" s="8"/>
      <c r="C29" s="8"/>
      <c r="D29" s="8"/>
      <c r="E29" s="8"/>
      <c r="F29" s="8"/>
    </row>
    <row r="30" spans="1:6" ht="16.5" x14ac:dyDescent="0.35">
      <c r="A30" s="13" t="s">
        <v>9</v>
      </c>
      <c r="B30" s="13" t="s">
        <v>8</v>
      </c>
      <c r="C30" s="13"/>
      <c r="D30" s="13"/>
      <c r="E30" s="13" t="s">
        <v>11</v>
      </c>
      <c r="F30" s="14" t="s">
        <v>10</v>
      </c>
    </row>
    <row r="31" spans="1:6" x14ac:dyDescent="0.3">
      <c r="A31" s="9">
        <v>6</v>
      </c>
      <c r="B31" s="9">
        <v>683</v>
      </c>
      <c r="C31" s="8">
        <v>0.9</v>
      </c>
      <c r="D31" s="10">
        <v>1</v>
      </c>
      <c r="E31" s="11">
        <f>B31*C31*D31</f>
        <v>614.70000000000005</v>
      </c>
      <c r="F31" s="12">
        <f>B31-E31</f>
        <v>68.299999999999955</v>
      </c>
    </row>
    <row r="32" spans="1:6" x14ac:dyDescent="0.3">
      <c r="A32" s="9">
        <v>5.5</v>
      </c>
      <c r="B32" s="9">
        <v>683</v>
      </c>
      <c r="C32" s="8">
        <v>0.9</v>
      </c>
      <c r="D32" s="10">
        <v>0.91669999999999996</v>
      </c>
      <c r="E32" s="11">
        <f t="shared" ref="E32:E40" si="5">B32*C32*D32</f>
        <v>563.49549000000002</v>
      </c>
      <c r="F32" s="12">
        <f t="shared" ref="F32:F40" si="6">B32-E32</f>
        <v>119.50450999999998</v>
      </c>
    </row>
    <row r="33" spans="1:6" x14ac:dyDescent="0.3">
      <c r="A33" s="9">
        <v>5.25</v>
      </c>
      <c r="B33" s="9">
        <v>683</v>
      </c>
      <c r="C33" s="8">
        <v>0.9</v>
      </c>
      <c r="D33" s="10">
        <v>0.875</v>
      </c>
      <c r="E33" s="11">
        <f t="shared" ref="E33" si="7">B33*C33*D33</f>
        <v>537.86250000000007</v>
      </c>
      <c r="F33" s="12">
        <f t="shared" ref="F33" si="8">B33-E33</f>
        <v>145.13749999999993</v>
      </c>
    </row>
    <row r="34" spans="1:6" x14ac:dyDescent="0.3">
      <c r="A34" s="9">
        <v>5</v>
      </c>
      <c r="B34" s="9">
        <v>683</v>
      </c>
      <c r="C34" s="8">
        <v>0.9</v>
      </c>
      <c r="D34" s="10">
        <v>0.83330000000000004</v>
      </c>
      <c r="E34" s="11">
        <f t="shared" si="5"/>
        <v>512.22951000000012</v>
      </c>
      <c r="F34" s="12">
        <f t="shared" si="6"/>
        <v>170.77048999999988</v>
      </c>
    </row>
    <row r="35" spans="1:6" x14ac:dyDescent="0.3">
      <c r="A35" s="9">
        <v>4.5</v>
      </c>
      <c r="B35" s="9">
        <v>683</v>
      </c>
      <c r="C35" s="8">
        <v>0.9</v>
      </c>
      <c r="D35" s="10">
        <v>0.75</v>
      </c>
      <c r="E35" s="11">
        <f t="shared" si="5"/>
        <v>461.02500000000003</v>
      </c>
      <c r="F35" s="12">
        <f t="shared" si="6"/>
        <v>221.97499999999997</v>
      </c>
    </row>
    <row r="36" spans="1:6" x14ac:dyDescent="0.3">
      <c r="A36" s="9">
        <v>4.46</v>
      </c>
      <c r="B36" s="9">
        <v>683</v>
      </c>
      <c r="C36" s="8">
        <v>0.9</v>
      </c>
      <c r="D36" s="10">
        <v>0.74260000000000004</v>
      </c>
      <c r="E36" s="11">
        <f t="shared" si="5"/>
        <v>456.47622000000007</v>
      </c>
      <c r="F36" s="12">
        <f t="shared" si="6"/>
        <v>226.52377999999993</v>
      </c>
    </row>
    <row r="37" spans="1:6" x14ac:dyDescent="0.3">
      <c r="A37" s="9">
        <v>4</v>
      </c>
      <c r="B37" s="9">
        <v>683</v>
      </c>
      <c r="C37" s="8">
        <v>0.9</v>
      </c>
      <c r="D37" s="10">
        <v>0.66669999999999996</v>
      </c>
      <c r="E37" s="11">
        <f t="shared" si="5"/>
        <v>409.82049000000001</v>
      </c>
      <c r="F37" s="12">
        <f t="shared" si="6"/>
        <v>273.17950999999999</v>
      </c>
    </row>
    <row r="38" spans="1:6" x14ac:dyDescent="0.3">
      <c r="A38" s="9">
        <v>3.66</v>
      </c>
      <c r="B38" s="9">
        <v>683</v>
      </c>
      <c r="C38" s="8">
        <v>0.9</v>
      </c>
      <c r="D38" s="10">
        <v>0.61</v>
      </c>
      <c r="E38" s="11">
        <f t="shared" si="5"/>
        <v>374.96700000000004</v>
      </c>
      <c r="F38" s="12">
        <f t="shared" si="6"/>
        <v>308.03299999999996</v>
      </c>
    </row>
    <row r="39" spans="1:6" x14ac:dyDescent="0.3">
      <c r="A39" s="9">
        <v>3.5</v>
      </c>
      <c r="B39" s="9">
        <v>683</v>
      </c>
      <c r="C39" s="8">
        <v>0.9</v>
      </c>
      <c r="D39" s="10">
        <v>0.58330000000000004</v>
      </c>
      <c r="E39" s="11">
        <f t="shared" si="5"/>
        <v>358.55451000000005</v>
      </c>
      <c r="F39" s="12">
        <f t="shared" si="6"/>
        <v>324.44548999999995</v>
      </c>
    </row>
    <row r="40" spans="1:6" x14ac:dyDescent="0.3">
      <c r="A40" s="9">
        <v>3</v>
      </c>
      <c r="B40" s="9">
        <v>683</v>
      </c>
      <c r="C40" s="8">
        <v>0.9</v>
      </c>
      <c r="D40" s="10">
        <v>0.5</v>
      </c>
      <c r="E40" s="11">
        <f t="shared" si="5"/>
        <v>307.35000000000002</v>
      </c>
      <c r="F40" s="12">
        <f t="shared" si="6"/>
        <v>375.65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3"/>
  <sheetViews>
    <sheetView topLeftCell="A16" workbookViewId="0">
      <selection activeCell="A41" sqref="A41:XFD41"/>
    </sheetView>
  </sheetViews>
  <sheetFormatPr defaultRowHeight="15" x14ac:dyDescent="0.3"/>
  <cols>
    <col min="1" max="1" width="10.75" customWidth="1"/>
    <col min="2" max="2" width="8.5" customWidth="1"/>
    <col min="3" max="3" width="3.875" bestFit="1" customWidth="1"/>
    <col min="4" max="4" width="8.5" bestFit="1" customWidth="1"/>
    <col min="5" max="6" width="10.875" customWidth="1"/>
  </cols>
  <sheetData>
    <row r="1" spans="1:6" x14ac:dyDescent="0.3">
      <c r="A1" t="s">
        <v>0</v>
      </c>
      <c r="F1" s="5" t="s">
        <v>6</v>
      </c>
    </row>
    <row r="2" spans="1:6" x14ac:dyDescent="0.3">
      <c r="B2" t="s">
        <v>2</v>
      </c>
      <c r="D2" t="s">
        <v>3</v>
      </c>
      <c r="F2" s="5" t="s">
        <v>7</v>
      </c>
    </row>
    <row r="3" spans="1:6" x14ac:dyDescent="0.3">
      <c r="A3" t="s">
        <v>1</v>
      </c>
      <c r="B3" s="2">
        <v>6</v>
      </c>
      <c r="C3">
        <v>171</v>
      </c>
      <c r="D3" s="1">
        <f>B3*C3</f>
        <v>1026</v>
      </c>
      <c r="E3">
        <v>1026</v>
      </c>
      <c r="F3" s="3">
        <f>D3/E3</f>
        <v>1</v>
      </c>
    </row>
    <row r="4" spans="1:6" x14ac:dyDescent="0.3">
      <c r="B4" s="2">
        <v>5.93</v>
      </c>
      <c r="C4">
        <v>171</v>
      </c>
      <c r="D4" s="1">
        <f>B4*C4</f>
        <v>1014.03</v>
      </c>
      <c r="E4">
        <v>1026</v>
      </c>
      <c r="F4" s="3">
        <f>D4/E4</f>
        <v>0.98833333333333329</v>
      </c>
    </row>
    <row r="5" spans="1:6" x14ac:dyDescent="0.3">
      <c r="B5" s="2">
        <v>5.5</v>
      </c>
      <c r="C5">
        <v>171</v>
      </c>
      <c r="D5" s="1">
        <f t="shared" ref="D5:D13" si="0">B5*C5</f>
        <v>940.5</v>
      </c>
      <c r="E5">
        <v>1026</v>
      </c>
      <c r="F5" s="3">
        <f t="shared" ref="F5:F13" si="1">D5/E5</f>
        <v>0.91666666666666663</v>
      </c>
    </row>
    <row r="6" spans="1:6" x14ac:dyDescent="0.3">
      <c r="B6" s="2">
        <v>5.25</v>
      </c>
      <c r="C6">
        <v>171</v>
      </c>
      <c r="D6" s="1">
        <f t="shared" si="0"/>
        <v>897.75</v>
      </c>
      <c r="E6">
        <v>1026</v>
      </c>
      <c r="F6" s="3">
        <f t="shared" si="1"/>
        <v>0.875</v>
      </c>
    </row>
    <row r="7" spans="1:6" x14ac:dyDescent="0.3">
      <c r="B7" s="2">
        <v>5</v>
      </c>
      <c r="C7">
        <v>171</v>
      </c>
      <c r="D7" s="1">
        <f t="shared" si="0"/>
        <v>855</v>
      </c>
      <c r="E7">
        <v>1026</v>
      </c>
      <c r="F7" s="3">
        <f t="shared" si="1"/>
        <v>0.83333333333333337</v>
      </c>
    </row>
    <row r="8" spans="1:6" x14ac:dyDescent="0.3">
      <c r="B8" s="2">
        <v>4.5</v>
      </c>
      <c r="C8">
        <v>171</v>
      </c>
      <c r="D8" s="1">
        <f t="shared" si="0"/>
        <v>769.5</v>
      </c>
      <c r="E8">
        <v>1026</v>
      </c>
      <c r="F8" s="3">
        <f t="shared" si="1"/>
        <v>0.75</v>
      </c>
    </row>
    <row r="9" spans="1:6" x14ac:dyDescent="0.3">
      <c r="B9" s="2">
        <v>4.46</v>
      </c>
      <c r="C9">
        <v>171</v>
      </c>
      <c r="D9" s="1">
        <f t="shared" si="0"/>
        <v>762.66</v>
      </c>
      <c r="E9">
        <v>1026</v>
      </c>
      <c r="F9" s="3">
        <f t="shared" si="1"/>
        <v>0.74333333333333329</v>
      </c>
    </row>
    <row r="10" spans="1:6" x14ac:dyDescent="0.3">
      <c r="B10" s="2">
        <v>4</v>
      </c>
      <c r="C10">
        <v>171</v>
      </c>
      <c r="D10" s="1">
        <f t="shared" si="0"/>
        <v>684</v>
      </c>
      <c r="E10">
        <v>1026</v>
      </c>
      <c r="F10" s="3">
        <f t="shared" si="1"/>
        <v>0.66666666666666663</v>
      </c>
    </row>
    <row r="11" spans="1:6" x14ac:dyDescent="0.3">
      <c r="B11" s="2">
        <v>3.66</v>
      </c>
      <c r="C11">
        <v>171</v>
      </c>
      <c r="D11" s="1">
        <f t="shared" si="0"/>
        <v>625.86</v>
      </c>
      <c r="E11">
        <v>1026</v>
      </c>
      <c r="F11" s="3">
        <f t="shared" si="1"/>
        <v>0.61</v>
      </c>
    </row>
    <row r="12" spans="1:6" x14ac:dyDescent="0.3">
      <c r="B12" s="2">
        <v>3.5</v>
      </c>
      <c r="C12">
        <v>171</v>
      </c>
      <c r="D12" s="1">
        <f t="shared" si="0"/>
        <v>598.5</v>
      </c>
      <c r="E12">
        <v>1026</v>
      </c>
      <c r="F12" s="3">
        <f t="shared" si="1"/>
        <v>0.58333333333333337</v>
      </c>
    </row>
    <row r="13" spans="1:6" x14ac:dyDescent="0.3">
      <c r="B13" s="2">
        <v>3</v>
      </c>
      <c r="C13">
        <v>171</v>
      </c>
      <c r="D13" s="1">
        <f t="shared" si="0"/>
        <v>513</v>
      </c>
      <c r="E13">
        <v>1026</v>
      </c>
      <c r="F13" s="3">
        <f t="shared" si="1"/>
        <v>0.5</v>
      </c>
    </row>
    <row r="14" spans="1:6" x14ac:dyDescent="0.3">
      <c r="B14" s="2"/>
      <c r="D14" s="1"/>
      <c r="F14" s="3"/>
    </row>
    <row r="15" spans="1:6" x14ac:dyDescent="0.3">
      <c r="B15" s="2"/>
      <c r="D15" s="1"/>
      <c r="F15" s="3"/>
    </row>
    <row r="16" spans="1:6" x14ac:dyDescent="0.3">
      <c r="B16" s="2"/>
      <c r="D16" s="1"/>
      <c r="F16" s="3"/>
    </row>
    <row r="17" spans="1:6" ht="16.5" x14ac:dyDescent="0.35">
      <c r="A17" s="13" t="s">
        <v>0</v>
      </c>
      <c r="B17" s="13"/>
      <c r="C17" s="13"/>
      <c r="D17" s="13" t="s">
        <v>14</v>
      </c>
      <c r="E17" s="13"/>
      <c r="F17" s="13"/>
    </row>
    <row r="18" spans="1:6" x14ac:dyDescent="0.3">
      <c r="A18" s="8"/>
      <c r="B18" s="8"/>
      <c r="C18" s="8"/>
      <c r="D18" s="8"/>
      <c r="E18" s="8"/>
      <c r="F18" s="8"/>
    </row>
    <row r="19" spans="1:6" ht="16.5" x14ac:dyDescent="0.35">
      <c r="A19" s="13" t="s">
        <v>9</v>
      </c>
      <c r="B19" s="13" t="s">
        <v>13</v>
      </c>
      <c r="C19" s="13"/>
      <c r="D19" s="13"/>
      <c r="E19" s="13" t="s">
        <v>11</v>
      </c>
      <c r="F19" s="14" t="s">
        <v>10</v>
      </c>
    </row>
    <row r="20" spans="1:6" x14ac:dyDescent="0.3">
      <c r="A20" s="9">
        <v>6</v>
      </c>
      <c r="B20" s="9">
        <v>1790</v>
      </c>
      <c r="C20" s="8">
        <v>0.9</v>
      </c>
      <c r="D20" s="10">
        <v>1</v>
      </c>
      <c r="E20" s="11">
        <f>B20*C20*D20</f>
        <v>1611</v>
      </c>
      <c r="F20" s="12">
        <f>B20-E20</f>
        <v>179</v>
      </c>
    </row>
    <row r="21" spans="1:6" x14ac:dyDescent="0.3">
      <c r="A21" s="9">
        <v>5.93</v>
      </c>
      <c r="B21" s="9">
        <v>1790</v>
      </c>
      <c r="C21" s="8">
        <v>0.9</v>
      </c>
      <c r="D21" s="10">
        <f>F4</f>
        <v>0.98833333333333329</v>
      </c>
      <c r="E21" s="11">
        <f>B21*C21*D21</f>
        <v>1592.2049999999999</v>
      </c>
      <c r="F21" s="12">
        <f>B21-E21</f>
        <v>197.79500000000007</v>
      </c>
    </row>
    <row r="22" spans="1:6" x14ac:dyDescent="0.3">
      <c r="A22" s="9">
        <v>5.5</v>
      </c>
      <c r="B22" s="9">
        <v>1790</v>
      </c>
      <c r="C22" s="8">
        <v>0.9</v>
      </c>
      <c r="D22" s="10">
        <v>0.91669999999999996</v>
      </c>
      <c r="E22" s="11">
        <f t="shared" ref="E22:E30" si="2">B22*C22*D22</f>
        <v>1476.8036999999999</v>
      </c>
      <c r="F22" s="12">
        <f t="shared" ref="F22:F30" si="3">B22-E22</f>
        <v>313.19630000000006</v>
      </c>
    </row>
    <row r="23" spans="1:6" x14ac:dyDescent="0.3">
      <c r="A23" s="9">
        <v>5.25</v>
      </c>
      <c r="B23" s="9">
        <v>1790</v>
      </c>
      <c r="C23" s="8">
        <v>0.9</v>
      </c>
      <c r="D23" s="10">
        <f>F6</f>
        <v>0.875</v>
      </c>
      <c r="E23" s="11">
        <f>B23*C23*D23</f>
        <v>1409.625</v>
      </c>
      <c r="F23" s="12">
        <f>B23-E23</f>
        <v>380.375</v>
      </c>
    </row>
    <row r="24" spans="1:6" x14ac:dyDescent="0.3">
      <c r="A24" s="9">
        <v>5</v>
      </c>
      <c r="B24" s="9">
        <v>1790</v>
      </c>
      <c r="C24" s="8">
        <v>0.9</v>
      </c>
      <c r="D24" s="10">
        <v>0.83330000000000004</v>
      </c>
      <c r="E24" s="11">
        <f t="shared" si="2"/>
        <v>1342.4463000000001</v>
      </c>
      <c r="F24" s="12">
        <f t="shared" si="3"/>
        <v>447.55369999999994</v>
      </c>
    </row>
    <row r="25" spans="1:6" x14ac:dyDescent="0.3">
      <c r="A25" s="9">
        <v>4.5</v>
      </c>
      <c r="B25" s="9">
        <v>1790</v>
      </c>
      <c r="C25" s="8">
        <v>0.9</v>
      </c>
      <c r="D25" s="10">
        <v>0.75</v>
      </c>
      <c r="E25" s="11">
        <f t="shared" si="2"/>
        <v>1208.25</v>
      </c>
      <c r="F25" s="12">
        <f t="shared" si="3"/>
        <v>581.75</v>
      </c>
    </row>
    <row r="26" spans="1:6" x14ac:dyDescent="0.3">
      <c r="A26" s="9">
        <v>4.46</v>
      </c>
      <c r="B26" s="9">
        <v>1790</v>
      </c>
      <c r="C26" s="8">
        <v>0.9</v>
      </c>
      <c r="D26" s="10">
        <v>0.74329999999999996</v>
      </c>
      <c r="E26" s="11">
        <f t="shared" si="2"/>
        <v>1197.4562999999998</v>
      </c>
      <c r="F26" s="12">
        <f t="shared" si="3"/>
        <v>592.54370000000017</v>
      </c>
    </row>
    <row r="27" spans="1:6" x14ac:dyDescent="0.3">
      <c r="A27" s="9">
        <v>4</v>
      </c>
      <c r="B27" s="9">
        <v>1790</v>
      </c>
      <c r="C27" s="8">
        <v>0.9</v>
      </c>
      <c r="D27" s="10">
        <v>0.66669999999999996</v>
      </c>
      <c r="E27" s="11">
        <f t="shared" si="2"/>
        <v>1074.0536999999999</v>
      </c>
      <c r="F27" s="12">
        <f t="shared" si="3"/>
        <v>715.94630000000006</v>
      </c>
    </row>
    <row r="28" spans="1:6" x14ac:dyDescent="0.3">
      <c r="A28" s="9">
        <v>3.66</v>
      </c>
      <c r="B28" s="9">
        <v>1790</v>
      </c>
      <c r="C28" s="8">
        <v>0.9</v>
      </c>
      <c r="D28" s="10">
        <v>0.61</v>
      </c>
      <c r="E28" s="11">
        <f t="shared" si="2"/>
        <v>982.70999999999992</v>
      </c>
      <c r="F28" s="12">
        <f t="shared" si="3"/>
        <v>807.29000000000008</v>
      </c>
    </row>
    <row r="29" spans="1:6" x14ac:dyDescent="0.3">
      <c r="A29" s="9">
        <v>3.5</v>
      </c>
      <c r="B29" s="9">
        <v>1790</v>
      </c>
      <c r="C29" s="8">
        <v>0.9</v>
      </c>
      <c r="D29" s="10">
        <v>0.58330000000000004</v>
      </c>
      <c r="E29" s="11">
        <f t="shared" si="2"/>
        <v>939.69630000000006</v>
      </c>
      <c r="F29" s="12">
        <f t="shared" si="3"/>
        <v>850.30369999999994</v>
      </c>
    </row>
    <row r="30" spans="1:6" x14ac:dyDescent="0.3">
      <c r="A30" s="9">
        <v>3</v>
      </c>
      <c r="B30" s="9">
        <v>1790</v>
      </c>
      <c r="C30" s="8">
        <v>0.9</v>
      </c>
      <c r="D30" s="10">
        <v>0.5</v>
      </c>
      <c r="E30" s="11">
        <f t="shared" si="2"/>
        <v>805.5</v>
      </c>
      <c r="F30" s="12">
        <f t="shared" si="3"/>
        <v>984.5</v>
      </c>
    </row>
    <row r="31" spans="1:6" x14ac:dyDescent="0.3">
      <c r="A31" s="8"/>
      <c r="B31" s="8"/>
      <c r="C31" s="8"/>
      <c r="D31" s="8"/>
      <c r="E31" s="8"/>
      <c r="F31" s="8"/>
    </row>
    <row r="32" spans="1:6" ht="16.5" x14ac:dyDescent="0.35">
      <c r="A32" s="13" t="s">
        <v>9</v>
      </c>
      <c r="B32" s="13" t="s">
        <v>8</v>
      </c>
      <c r="C32" s="13"/>
      <c r="D32" s="13"/>
      <c r="E32" s="13" t="s">
        <v>11</v>
      </c>
      <c r="F32" s="14" t="s">
        <v>10</v>
      </c>
    </row>
    <row r="33" spans="1:6" x14ac:dyDescent="0.3">
      <c r="A33" s="9">
        <v>6</v>
      </c>
      <c r="B33" s="9">
        <v>724</v>
      </c>
      <c r="C33" s="8">
        <v>0.9</v>
      </c>
      <c r="D33" s="10">
        <v>1</v>
      </c>
      <c r="E33" s="11">
        <f>B33*C33*D33</f>
        <v>651.6</v>
      </c>
      <c r="F33" s="12">
        <f>B33-E33</f>
        <v>72.399999999999977</v>
      </c>
    </row>
    <row r="34" spans="1:6" x14ac:dyDescent="0.3">
      <c r="A34" s="9">
        <v>5.93</v>
      </c>
      <c r="B34" s="9">
        <v>724</v>
      </c>
      <c r="C34" s="8">
        <v>0.9</v>
      </c>
      <c r="D34" s="10">
        <f>F4</f>
        <v>0.98833333333333329</v>
      </c>
      <c r="E34" s="11">
        <f>B34*C34*D34</f>
        <v>643.99800000000005</v>
      </c>
      <c r="F34" s="12">
        <f>B34-E34</f>
        <v>80.001999999999953</v>
      </c>
    </row>
    <row r="35" spans="1:6" x14ac:dyDescent="0.3">
      <c r="A35" s="9">
        <v>5.5</v>
      </c>
      <c r="B35" s="9">
        <v>724</v>
      </c>
      <c r="C35" s="8">
        <v>0.9</v>
      </c>
      <c r="D35" s="10">
        <v>0.91669999999999996</v>
      </c>
      <c r="E35" s="11">
        <f t="shared" ref="E35:E43" si="4">B35*C35*D35</f>
        <v>597.32172000000003</v>
      </c>
      <c r="F35" s="12">
        <f t="shared" ref="F35:F43" si="5">B35-E35</f>
        <v>126.67827999999997</v>
      </c>
    </row>
    <row r="36" spans="1:6" x14ac:dyDescent="0.3">
      <c r="A36" s="9">
        <v>5.25</v>
      </c>
      <c r="B36" s="9">
        <v>724</v>
      </c>
      <c r="C36" s="8">
        <v>0.9</v>
      </c>
      <c r="D36" s="10">
        <v>0.875</v>
      </c>
      <c r="E36" s="11">
        <f t="shared" si="4"/>
        <v>570.15</v>
      </c>
      <c r="F36" s="12">
        <f t="shared" si="5"/>
        <v>153.85000000000002</v>
      </c>
    </row>
    <row r="37" spans="1:6" x14ac:dyDescent="0.3">
      <c r="A37" s="9">
        <v>5</v>
      </c>
      <c r="B37" s="9">
        <v>724</v>
      </c>
      <c r="C37" s="8">
        <v>0.9</v>
      </c>
      <c r="D37" s="10">
        <v>0.83330000000000004</v>
      </c>
      <c r="E37" s="11">
        <f t="shared" si="4"/>
        <v>542.97828000000004</v>
      </c>
      <c r="F37" s="12">
        <f t="shared" si="5"/>
        <v>181.02171999999996</v>
      </c>
    </row>
    <row r="38" spans="1:6" x14ac:dyDescent="0.3">
      <c r="A38" s="9">
        <v>4.5</v>
      </c>
      <c r="B38" s="9">
        <v>724</v>
      </c>
      <c r="C38" s="8">
        <v>0.9</v>
      </c>
      <c r="D38" s="10">
        <v>0.75</v>
      </c>
      <c r="E38" s="11">
        <f t="shared" si="4"/>
        <v>488.70000000000005</v>
      </c>
      <c r="F38" s="12">
        <f t="shared" si="5"/>
        <v>235.29999999999995</v>
      </c>
    </row>
    <row r="39" spans="1:6" x14ac:dyDescent="0.3">
      <c r="A39" s="9">
        <v>4.46</v>
      </c>
      <c r="B39" s="9">
        <v>724</v>
      </c>
      <c r="C39" s="8">
        <v>0.9</v>
      </c>
      <c r="D39" s="10">
        <v>0.74329999999999996</v>
      </c>
      <c r="E39" s="11">
        <f t="shared" si="4"/>
        <v>484.33427999999998</v>
      </c>
      <c r="F39" s="12">
        <f t="shared" si="5"/>
        <v>239.66572000000002</v>
      </c>
    </row>
    <row r="40" spans="1:6" x14ac:dyDescent="0.3">
      <c r="A40" s="9">
        <v>4</v>
      </c>
      <c r="B40" s="9">
        <v>724</v>
      </c>
      <c r="C40" s="8">
        <v>0.9</v>
      </c>
      <c r="D40" s="10">
        <v>0.66669999999999996</v>
      </c>
      <c r="E40" s="11">
        <f t="shared" si="4"/>
        <v>434.42171999999999</v>
      </c>
      <c r="F40" s="12">
        <f t="shared" si="5"/>
        <v>289.57828000000001</v>
      </c>
    </row>
    <row r="41" spans="1:6" x14ac:dyDescent="0.3">
      <c r="A41" s="9">
        <v>3.66</v>
      </c>
      <c r="B41" s="9">
        <v>724</v>
      </c>
      <c r="C41" s="8">
        <v>0.9</v>
      </c>
      <c r="D41" s="10">
        <v>0.61</v>
      </c>
      <c r="E41" s="11">
        <f t="shared" si="4"/>
        <v>397.476</v>
      </c>
      <c r="F41" s="12">
        <f t="shared" si="5"/>
        <v>326.524</v>
      </c>
    </row>
    <row r="42" spans="1:6" x14ac:dyDescent="0.3">
      <c r="A42" s="9">
        <v>3.5</v>
      </c>
      <c r="B42" s="9">
        <v>724</v>
      </c>
      <c r="C42" s="8">
        <v>0.9</v>
      </c>
      <c r="D42" s="10">
        <v>0.58330000000000004</v>
      </c>
      <c r="E42" s="11">
        <f t="shared" si="4"/>
        <v>380.07828000000006</v>
      </c>
      <c r="F42" s="12">
        <f t="shared" si="5"/>
        <v>343.92171999999994</v>
      </c>
    </row>
    <row r="43" spans="1:6" x14ac:dyDescent="0.3">
      <c r="A43" s="9">
        <v>3</v>
      </c>
      <c r="B43" s="9">
        <v>724</v>
      </c>
      <c r="C43" s="8">
        <v>0.9</v>
      </c>
      <c r="D43" s="10">
        <v>0.5</v>
      </c>
      <c r="E43" s="11">
        <f t="shared" si="4"/>
        <v>325.8</v>
      </c>
      <c r="F43" s="12">
        <f t="shared" si="5"/>
        <v>398.2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9"/>
  <sheetViews>
    <sheetView workbookViewId="0">
      <selection activeCell="L6" sqref="L6"/>
    </sheetView>
  </sheetViews>
  <sheetFormatPr defaultRowHeight="15" x14ac:dyDescent="0.25"/>
  <cols>
    <col min="1" max="1" width="10.625" style="16" customWidth="1"/>
    <col min="2" max="2" width="16.875" style="16" bestFit="1" customWidth="1"/>
    <col min="3" max="3" width="9" style="16"/>
    <col min="4" max="4" width="8.5" style="16" bestFit="1" customWidth="1"/>
    <col min="5" max="5" width="9.875" style="16" bestFit="1" customWidth="1"/>
    <col min="6" max="6" width="9.75" style="16" bestFit="1" customWidth="1"/>
    <col min="7" max="11" width="9" style="16"/>
    <col min="12" max="12" width="9.875" style="16" bestFit="1" customWidth="1"/>
    <col min="13" max="16384" width="9" style="16"/>
  </cols>
  <sheetData>
    <row r="1" spans="1:16" x14ac:dyDescent="0.25">
      <c r="A1" s="15" t="s">
        <v>0</v>
      </c>
      <c r="B1" s="15"/>
      <c r="C1" s="15"/>
      <c r="D1" s="15" t="s">
        <v>15</v>
      </c>
      <c r="E1" s="15"/>
      <c r="F1" s="15"/>
    </row>
    <row r="2" spans="1:16" x14ac:dyDescent="0.25">
      <c r="A2" s="17"/>
      <c r="B2" s="17"/>
      <c r="C2" s="17"/>
      <c r="D2" s="17"/>
      <c r="E2" s="17"/>
      <c r="F2" s="17"/>
    </row>
    <row r="3" spans="1:16" x14ac:dyDescent="0.25">
      <c r="A3" s="25" t="s">
        <v>16</v>
      </c>
      <c r="H3" s="25" t="s">
        <v>17</v>
      </c>
    </row>
    <row r="4" spans="1:16" x14ac:dyDescent="0.25">
      <c r="A4" s="15" t="s">
        <v>9</v>
      </c>
      <c r="B4" s="15" t="s">
        <v>13</v>
      </c>
      <c r="C4" s="15"/>
      <c r="D4" s="15"/>
      <c r="E4" s="15" t="s">
        <v>11</v>
      </c>
      <c r="F4" s="18" t="s">
        <v>10</v>
      </c>
      <c r="H4" s="15" t="s">
        <v>9</v>
      </c>
      <c r="I4" s="15" t="s">
        <v>13</v>
      </c>
      <c r="J4" s="15"/>
      <c r="K4" s="15"/>
      <c r="L4" s="15" t="s">
        <v>11</v>
      </c>
      <c r="M4" s="18" t="s">
        <v>10</v>
      </c>
    </row>
    <row r="5" spans="1:16" x14ac:dyDescent="0.25">
      <c r="A5" s="19">
        <v>6</v>
      </c>
      <c r="B5" s="19">
        <v>2237.5</v>
      </c>
      <c r="C5" s="17">
        <v>0.9</v>
      </c>
      <c r="D5" s="20">
        <v>1</v>
      </c>
      <c r="E5" s="21">
        <v>1790</v>
      </c>
      <c r="F5" s="22">
        <f>B5-E5</f>
        <v>447.5</v>
      </c>
      <c r="H5" s="19">
        <v>6</v>
      </c>
      <c r="I5" s="19">
        <v>2685</v>
      </c>
      <c r="J5" s="17">
        <v>0.9</v>
      </c>
      <c r="K5" s="20">
        <v>1</v>
      </c>
      <c r="L5" s="21">
        <v>2148</v>
      </c>
      <c r="M5" s="22">
        <f>I5-L5</f>
        <v>537</v>
      </c>
      <c r="O5" s="23"/>
    </row>
    <row r="6" spans="1:16" x14ac:dyDescent="0.25">
      <c r="A6" s="19">
        <v>5.93</v>
      </c>
      <c r="B6" s="19">
        <v>2237.5</v>
      </c>
      <c r="C6" s="17">
        <v>0.9</v>
      </c>
      <c r="D6" s="20">
        <f>A6/$A$5</f>
        <v>0.98833333333333329</v>
      </c>
      <c r="E6" s="21">
        <f>$E$5*D6</f>
        <v>1769.1166666666666</v>
      </c>
      <c r="F6" s="22">
        <f>B6-E6</f>
        <v>468.38333333333344</v>
      </c>
      <c r="H6" s="19">
        <v>5.93</v>
      </c>
      <c r="I6" s="19">
        <v>2685</v>
      </c>
      <c r="J6" s="17">
        <v>0.9</v>
      </c>
      <c r="K6" s="20">
        <f>H6/$A$5</f>
        <v>0.98833333333333329</v>
      </c>
      <c r="L6" s="21">
        <f>$L$5*K6</f>
        <v>2122.94</v>
      </c>
      <c r="M6" s="22">
        <f>I6-L6</f>
        <v>562.05999999999995</v>
      </c>
      <c r="O6" s="23"/>
    </row>
    <row r="7" spans="1:16" x14ac:dyDescent="0.25">
      <c r="A7" s="19">
        <v>5.5</v>
      </c>
      <c r="B7" s="19">
        <v>2237.5</v>
      </c>
      <c r="C7" s="17">
        <v>0.9</v>
      </c>
      <c r="D7" s="20">
        <f t="shared" ref="D7:D16" si="0">A7/$A$5</f>
        <v>0.91666666666666663</v>
      </c>
      <c r="E7" s="21">
        <f t="shared" ref="E7:E16" si="1">$E$5*D7</f>
        <v>1640.8333333333333</v>
      </c>
      <c r="F7" s="22">
        <f t="shared" ref="F7" si="2">B7-E7</f>
        <v>596.66666666666674</v>
      </c>
      <c r="H7" s="19">
        <v>5.5</v>
      </c>
      <c r="I7" s="19">
        <v>2685</v>
      </c>
      <c r="J7" s="17">
        <v>0.9</v>
      </c>
      <c r="K7" s="20">
        <f t="shared" ref="K7:K16" si="3">H7/$A$5</f>
        <v>0.91666666666666663</v>
      </c>
      <c r="L7" s="21">
        <f t="shared" ref="L7:L15" si="4">$L$5*K7</f>
        <v>1969</v>
      </c>
      <c r="M7" s="22">
        <f t="shared" ref="M7" si="5">I7-L7</f>
        <v>716</v>
      </c>
    </row>
    <row r="8" spans="1:16" x14ac:dyDescent="0.25">
      <c r="A8" s="19">
        <v>5.25</v>
      </c>
      <c r="B8" s="19">
        <v>2237.5</v>
      </c>
      <c r="C8" s="17">
        <v>0.9</v>
      </c>
      <c r="D8" s="20">
        <f t="shared" si="0"/>
        <v>0.875</v>
      </c>
      <c r="E8" s="21">
        <f t="shared" si="1"/>
        <v>1566.25</v>
      </c>
      <c r="F8" s="22">
        <f>B8-E8</f>
        <v>671.25</v>
      </c>
      <c r="H8" s="19">
        <v>5.25</v>
      </c>
      <c r="I8" s="19">
        <v>2685</v>
      </c>
      <c r="J8" s="17">
        <v>0.9</v>
      </c>
      <c r="K8" s="20">
        <f t="shared" si="3"/>
        <v>0.875</v>
      </c>
      <c r="L8" s="21">
        <f t="shared" si="4"/>
        <v>1879.5</v>
      </c>
      <c r="M8" s="22">
        <f>I8-L8</f>
        <v>805.5</v>
      </c>
    </row>
    <row r="9" spans="1:16" x14ac:dyDescent="0.25">
      <c r="A9" s="19">
        <v>5</v>
      </c>
      <c r="B9" s="19">
        <v>2237.5</v>
      </c>
      <c r="C9" s="17">
        <v>0.9</v>
      </c>
      <c r="D9" s="20">
        <f t="shared" si="0"/>
        <v>0.83333333333333337</v>
      </c>
      <c r="E9" s="21">
        <f t="shared" si="1"/>
        <v>1491.6666666666667</v>
      </c>
      <c r="F9" s="22">
        <f t="shared" ref="F9:F16" si="6">B9-E9</f>
        <v>745.83333333333326</v>
      </c>
      <c r="H9" s="19">
        <v>5</v>
      </c>
      <c r="I9" s="19">
        <v>2685</v>
      </c>
      <c r="J9" s="17">
        <v>0.9</v>
      </c>
      <c r="K9" s="20">
        <f t="shared" si="3"/>
        <v>0.83333333333333337</v>
      </c>
      <c r="L9" s="21">
        <f t="shared" si="4"/>
        <v>1790</v>
      </c>
      <c r="M9" s="22">
        <f t="shared" ref="M9:M16" si="7">I9-L9</f>
        <v>895</v>
      </c>
    </row>
    <row r="10" spans="1:16" x14ac:dyDescent="0.25">
      <c r="A10" s="19">
        <v>4.5</v>
      </c>
      <c r="B10" s="19">
        <v>2237.5</v>
      </c>
      <c r="C10" s="17">
        <v>0.9</v>
      </c>
      <c r="D10" s="20">
        <f t="shared" si="0"/>
        <v>0.75</v>
      </c>
      <c r="E10" s="21">
        <f t="shared" si="1"/>
        <v>1342.5</v>
      </c>
      <c r="F10" s="22">
        <f t="shared" si="6"/>
        <v>895</v>
      </c>
      <c r="H10" s="19">
        <v>4.5</v>
      </c>
      <c r="I10" s="19">
        <v>2685</v>
      </c>
      <c r="J10" s="17">
        <v>0.9</v>
      </c>
      <c r="K10" s="20">
        <f t="shared" si="3"/>
        <v>0.75</v>
      </c>
      <c r="L10" s="21">
        <f t="shared" si="4"/>
        <v>1611</v>
      </c>
      <c r="M10" s="22">
        <f t="shared" si="7"/>
        <v>1074</v>
      </c>
    </row>
    <row r="11" spans="1:16" x14ac:dyDescent="0.25">
      <c r="A11" s="19">
        <v>4.46</v>
      </c>
      <c r="B11" s="19">
        <v>2237.5</v>
      </c>
      <c r="C11" s="17">
        <v>0.9</v>
      </c>
      <c r="D11" s="20">
        <f t="shared" si="0"/>
        <v>0.74333333333333329</v>
      </c>
      <c r="E11" s="21">
        <f t="shared" si="1"/>
        <v>1330.5666666666666</v>
      </c>
      <c r="F11" s="22">
        <f t="shared" si="6"/>
        <v>906.93333333333339</v>
      </c>
      <c r="H11" s="19">
        <v>4.46</v>
      </c>
      <c r="I11" s="19">
        <v>2685</v>
      </c>
      <c r="J11" s="17">
        <v>0.9</v>
      </c>
      <c r="K11" s="20">
        <f t="shared" si="3"/>
        <v>0.74333333333333329</v>
      </c>
      <c r="L11" s="21">
        <f t="shared" si="4"/>
        <v>1596.6799999999998</v>
      </c>
      <c r="M11" s="22">
        <f t="shared" si="7"/>
        <v>1088.3200000000002</v>
      </c>
    </row>
    <row r="12" spans="1:16" x14ac:dyDescent="0.25">
      <c r="A12" s="19">
        <v>4</v>
      </c>
      <c r="B12" s="19">
        <v>2237.5</v>
      </c>
      <c r="C12" s="17">
        <v>0.9</v>
      </c>
      <c r="D12" s="20">
        <f t="shared" si="0"/>
        <v>0.66666666666666663</v>
      </c>
      <c r="E12" s="21">
        <f t="shared" si="1"/>
        <v>1193.3333333333333</v>
      </c>
      <c r="F12" s="22">
        <f t="shared" si="6"/>
        <v>1044.1666666666667</v>
      </c>
      <c r="H12" s="19">
        <v>4</v>
      </c>
      <c r="I12" s="19">
        <v>2685</v>
      </c>
      <c r="J12" s="17">
        <v>0.9</v>
      </c>
      <c r="K12" s="20">
        <f t="shared" si="3"/>
        <v>0.66666666666666663</v>
      </c>
      <c r="L12" s="21">
        <f t="shared" si="4"/>
        <v>1432</v>
      </c>
      <c r="M12" s="22">
        <f t="shared" si="7"/>
        <v>1253</v>
      </c>
    </row>
    <row r="13" spans="1:16" x14ac:dyDescent="0.25">
      <c r="A13" s="19">
        <v>3.66</v>
      </c>
      <c r="B13" s="19">
        <v>2237.5</v>
      </c>
      <c r="C13" s="17">
        <v>0.9</v>
      </c>
      <c r="D13" s="20">
        <f t="shared" si="0"/>
        <v>0.61</v>
      </c>
      <c r="E13" s="21">
        <f t="shared" si="1"/>
        <v>1091.8999999999999</v>
      </c>
      <c r="F13" s="22">
        <f t="shared" si="6"/>
        <v>1145.6000000000001</v>
      </c>
      <c r="H13" s="19">
        <v>3.66</v>
      </c>
      <c r="I13" s="19">
        <v>2685</v>
      </c>
      <c r="J13" s="17">
        <v>0.9</v>
      </c>
      <c r="K13" s="20">
        <f t="shared" si="3"/>
        <v>0.61</v>
      </c>
      <c r="L13" s="21">
        <f t="shared" si="4"/>
        <v>1310.28</v>
      </c>
      <c r="M13" s="22">
        <f t="shared" si="7"/>
        <v>1374.72</v>
      </c>
    </row>
    <row r="14" spans="1:16" x14ac:dyDescent="0.25">
      <c r="A14" s="19">
        <v>3.5</v>
      </c>
      <c r="B14" s="19">
        <v>2237.5</v>
      </c>
      <c r="C14" s="17">
        <v>0.9</v>
      </c>
      <c r="D14" s="20">
        <f t="shared" si="0"/>
        <v>0.58333333333333337</v>
      </c>
      <c r="E14" s="21">
        <f t="shared" si="1"/>
        <v>1044.1666666666667</v>
      </c>
      <c r="F14" s="22">
        <f t="shared" si="6"/>
        <v>1193.3333333333333</v>
      </c>
      <c r="H14" s="19">
        <v>3.5</v>
      </c>
      <c r="I14" s="19">
        <v>2685</v>
      </c>
      <c r="J14" s="17">
        <v>0.9</v>
      </c>
      <c r="K14" s="20">
        <f t="shared" si="3"/>
        <v>0.58333333333333337</v>
      </c>
      <c r="L14" s="21">
        <f t="shared" si="4"/>
        <v>1253</v>
      </c>
      <c r="M14" s="22">
        <f t="shared" si="7"/>
        <v>1432</v>
      </c>
    </row>
    <row r="15" spans="1:16" x14ac:dyDescent="0.25">
      <c r="A15" s="19">
        <v>3.38</v>
      </c>
      <c r="B15" s="19">
        <v>2237.5</v>
      </c>
      <c r="C15" s="17">
        <v>0.9</v>
      </c>
      <c r="D15" s="20">
        <f t="shared" ref="D15" si="8">A15/$A$5</f>
        <v>0.56333333333333335</v>
      </c>
      <c r="E15" s="21">
        <f t="shared" ref="E15" si="9">$E$5*D15</f>
        <v>1008.3666666666667</v>
      </c>
      <c r="F15" s="22">
        <f t="shared" ref="F15" si="10">B15-E15</f>
        <v>1229.1333333333332</v>
      </c>
      <c r="G15" s="24"/>
      <c r="H15" s="19">
        <v>3.38</v>
      </c>
      <c r="I15" s="19">
        <v>2685</v>
      </c>
      <c r="J15" s="17">
        <v>0.9</v>
      </c>
      <c r="K15" s="20">
        <f t="shared" si="3"/>
        <v>0.56333333333333335</v>
      </c>
      <c r="L15" s="21">
        <f t="shared" si="4"/>
        <v>1210.04</v>
      </c>
      <c r="M15" s="22">
        <f t="shared" si="7"/>
        <v>1474.96</v>
      </c>
      <c r="O15" s="23"/>
      <c r="P15" s="23"/>
    </row>
    <row r="16" spans="1:16" x14ac:dyDescent="0.25">
      <c r="A16" s="19">
        <v>3</v>
      </c>
      <c r="B16" s="19">
        <v>2237.5</v>
      </c>
      <c r="C16" s="17">
        <v>0.9</v>
      </c>
      <c r="D16" s="20">
        <f t="shared" si="0"/>
        <v>0.5</v>
      </c>
      <c r="E16" s="21">
        <f t="shared" si="1"/>
        <v>895</v>
      </c>
      <c r="F16" s="22">
        <f t="shared" si="6"/>
        <v>1342.5</v>
      </c>
      <c r="H16" s="19">
        <v>3</v>
      </c>
      <c r="I16" s="19">
        <v>2685</v>
      </c>
      <c r="J16" s="17">
        <v>0.9</v>
      </c>
      <c r="K16" s="20">
        <f t="shared" si="3"/>
        <v>0.5</v>
      </c>
      <c r="L16" s="21">
        <f>$L$5*K16</f>
        <v>1074</v>
      </c>
      <c r="M16" s="22">
        <f t="shared" si="7"/>
        <v>1611</v>
      </c>
      <c r="P16" s="23"/>
    </row>
    <row r="17" spans="1:13" x14ac:dyDescent="0.25">
      <c r="A17" s="17"/>
      <c r="B17" s="17"/>
      <c r="C17" s="17"/>
      <c r="D17" s="17"/>
      <c r="E17" s="17"/>
      <c r="F17" s="17"/>
    </row>
    <row r="18" spans="1:13" x14ac:dyDescent="0.25">
      <c r="A18" s="15" t="s">
        <v>9</v>
      </c>
      <c r="B18" s="15" t="s">
        <v>8</v>
      </c>
      <c r="C18" s="15"/>
      <c r="D18" s="15"/>
      <c r="E18" s="15" t="s">
        <v>11</v>
      </c>
      <c r="F18" s="18" t="s">
        <v>10</v>
      </c>
      <c r="H18" s="15" t="s">
        <v>9</v>
      </c>
      <c r="I18" s="15" t="s">
        <v>8</v>
      </c>
      <c r="J18" s="15"/>
      <c r="K18" s="15"/>
      <c r="L18" s="15" t="s">
        <v>11</v>
      </c>
      <c r="M18" s="18" t="s">
        <v>10</v>
      </c>
    </row>
    <row r="19" spans="1:13" x14ac:dyDescent="0.25">
      <c r="A19" s="19">
        <v>6</v>
      </c>
      <c r="B19" s="19">
        <v>905</v>
      </c>
      <c r="C19" s="17">
        <v>0.9</v>
      </c>
      <c r="D19" s="20">
        <v>1</v>
      </c>
      <c r="E19" s="21">
        <v>724</v>
      </c>
      <c r="F19" s="22">
        <f>B19-E19</f>
        <v>181</v>
      </c>
      <c r="H19" s="19">
        <v>6</v>
      </c>
      <c r="I19" s="19">
        <v>1086</v>
      </c>
      <c r="J19" s="17">
        <v>0.9</v>
      </c>
      <c r="K19" s="20">
        <v>1</v>
      </c>
      <c r="L19" s="21">
        <v>868.8</v>
      </c>
      <c r="M19" s="22">
        <f>I19-L19</f>
        <v>217.20000000000005</v>
      </c>
    </row>
    <row r="20" spans="1:13" x14ac:dyDescent="0.25">
      <c r="A20" s="19">
        <v>5.93</v>
      </c>
      <c r="B20" s="19">
        <v>905</v>
      </c>
      <c r="C20" s="17">
        <v>0.9</v>
      </c>
      <c r="D20" s="20">
        <f>A20/$A$19</f>
        <v>0.98833333333333329</v>
      </c>
      <c r="E20" s="21">
        <f>$E$19*D20</f>
        <v>715.55333333333328</v>
      </c>
      <c r="F20" s="22">
        <f>B20-E20</f>
        <v>189.44666666666672</v>
      </c>
      <c r="H20" s="19">
        <v>5.93</v>
      </c>
      <c r="I20" s="19">
        <v>1086</v>
      </c>
      <c r="J20" s="17">
        <v>0.9</v>
      </c>
      <c r="K20" s="20">
        <f>H20/$A$19</f>
        <v>0.98833333333333329</v>
      </c>
      <c r="L20" s="21">
        <f>$L$19*K20</f>
        <v>858.66399999999987</v>
      </c>
      <c r="M20" s="22">
        <f>I20-L20</f>
        <v>227.33600000000013</v>
      </c>
    </row>
    <row r="21" spans="1:13" x14ac:dyDescent="0.25">
      <c r="A21" s="19">
        <v>5.5</v>
      </c>
      <c r="B21" s="19">
        <v>905</v>
      </c>
      <c r="C21" s="17">
        <v>0.9</v>
      </c>
      <c r="D21" s="20">
        <f t="shared" ref="D21:D29" si="11">A21/$A$19</f>
        <v>0.91666666666666663</v>
      </c>
      <c r="E21" s="21">
        <f t="shared" ref="E21:E29" si="12">$E$19*D21</f>
        <v>663.66666666666663</v>
      </c>
      <c r="F21" s="22">
        <f t="shared" ref="F21:F29" si="13">B21-E21</f>
        <v>241.33333333333337</v>
      </c>
      <c r="H21" s="19">
        <v>5.5</v>
      </c>
      <c r="I21" s="19">
        <v>1086</v>
      </c>
      <c r="J21" s="17">
        <v>0.9</v>
      </c>
      <c r="K21" s="20">
        <f t="shared" ref="K21:K29" si="14">H21/$A$19</f>
        <v>0.91666666666666663</v>
      </c>
      <c r="L21" s="21">
        <f t="shared" ref="L21:L28" si="15">$L$19*K21</f>
        <v>796.4</v>
      </c>
      <c r="M21" s="22">
        <f t="shared" ref="M21:M28" si="16">I21-L21</f>
        <v>289.60000000000002</v>
      </c>
    </row>
    <row r="22" spans="1:13" x14ac:dyDescent="0.25">
      <c r="A22" s="19">
        <v>5.25</v>
      </c>
      <c r="B22" s="19">
        <v>905</v>
      </c>
      <c r="C22" s="17">
        <v>0.9</v>
      </c>
      <c r="D22" s="20">
        <f t="shared" si="11"/>
        <v>0.875</v>
      </c>
      <c r="E22" s="21">
        <f t="shared" si="12"/>
        <v>633.5</v>
      </c>
      <c r="F22" s="22">
        <f t="shared" si="13"/>
        <v>271.5</v>
      </c>
      <c r="H22" s="19">
        <v>5.25</v>
      </c>
      <c r="I22" s="19">
        <v>1086</v>
      </c>
      <c r="J22" s="17">
        <v>0.9</v>
      </c>
      <c r="K22" s="20">
        <f t="shared" si="14"/>
        <v>0.875</v>
      </c>
      <c r="L22" s="21">
        <f t="shared" si="15"/>
        <v>760.19999999999993</v>
      </c>
      <c r="M22" s="22">
        <f t="shared" si="16"/>
        <v>325.80000000000007</v>
      </c>
    </row>
    <row r="23" spans="1:13" x14ac:dyDescent="0.25">
      <c r="A23" s="19">
        <v>5</v>
      </c>
      <c r="B23" s="19">
        <v>905</v>
      </c>
      <c r="C23" s="17">
        <v>0.9</v>
      </c>
      <c r="D23" s="20">
        <f t="shared" si="11"/>
        <v>0.83333333333333337</v>
      </c>
      <c r="E23" s="21">
        <f t="shared" si="12"/>
        <v>603.33333333333337</v>
      </c>
      <c r="F23" s="22">
        <f t="shared" si="13"/>
        <v>301.66666666666663</v>
      </c>
      <c r="H23" s="19">
        <v>5</v>
      </c>
      <c r="I23" s="19">
        <v>1086</v>
      </c>
      <c r="J23" s="17">
        <v>0.9</v>
      </c>
      <c r="K23" s="20">
        <f t="shared" si="14"/>
        <v>0.83333333333333337</v>
      </c>
      <c r="L23" s="21">
        <f t="shared" si="15"/>
        <v>724</v>
      </c>
      <c r="M23" s="22">
        <f t="shared" si="16"/>
        <v>362</v>
      </c>
    </row>
    <row r="24" spans="1:13" x14ac:dyDescent="0.25">
      <c r="A24" s="19">
        <v>4.5</v>
      </c>
      <c r="B24" s="19">
        <v>905</v>
      </c>
      <c r="C24" s="17">
        <v>0.9</v>
      </c>
      <c r="D24" s="20">
        <f t="shared" si="11"/>
        <v>0.75</v>
      </c>
      <c r="E24" s="21">
        <f t="shared" si="12"/>
        <v>543</v>
      </c>
      <c r="F24" s="22">
        <f t="shared" si="13"/>
        <v>362</v>
      </c>
      <c r="H24" s="19">
        <v>4.5</v>
      </c>
      <c r="I24" s="19">
        <v>1086</v>
      </c>
      <c r="J24" s="17">
        <v>0.9</v>
      </c>
      <c r="K24" s="20">
        <f t="shared" si="14"/>
        <v>0.75</v>
      </c>
      <c r="L24" s="21">
        <f t="shared" si="15"/>
        <v>651.59999999999991</v>
      </c>
      <c r="M24" s="22">
        <f t="shared" si="16"/>
        <v>434.40000000000009</v>
      </c>
    </row>
    <row r="25" spans="1:13" x14ac:dyDescent="0.25">
      <c r="A25" s="19">
        <v>4.46</v>
      </c>
      <c r="B25" s="19">
        <v>905</v>
      </c>
      <c r="C25" s="17">
        <v>0.9</v>
      </c>
      <c r="D25" s="20">
        <f t="shared" si="11"/>
        <v>0.74333333333333329</v>
      </c>
      <c r="E25" s="21">
        <f t="shared" si="12"/>
        <v>538.17333333333329</v>
      </c>
      <c r="F25" s="22">
        <f t="shared" si="13"/>
        <v>366.82666666666671</v>
      </c>
      <c r="H25" s="19">
        <v>4.46</v>
      </c>
      <c r="I25" s="19">
        <v>1086</v>
      </c>
      <c r="J25" s="17">
        <v>0.9</v>
      </c>
      <c r="K25" s="20">
        <f t="shared" si="14"/>
        <v>0.74333333333333329</v>
      </c>
      <c r="L25" s="21">
        <f t="shared" si="15"/>
        <v>645.80799999999988</v>
      </c>
      <c r="M25" s="22">
        <f t="shared" si="16"/>
        <v>440.19200000000012</v>
      </c>
    </row>
    <row r="26" spans="1:13" x14ac:dyDescent="0.25">
      <c r="A26" s="19">
        <v>4</v>
      </c>
      <c r="B26" s="19">
        <v>905</v>
      </c>
      <c r="C26" s="17">
        <v>0.9</v>
      </c>
      <c r="D26" s="20">
        <f t="shared" si="11"/>
        <v>0.66666666666666663</v>
      </c>
      <c r="E26" s="21">
        <f t="shared" si="12"/>
        <v>482.66666666666663</v>
      </c>
      <c r="F26" s="22">
        <f t="shared" si="13"/>
        <v>422.33333333333337</v>
      </c>
      <c r="H26" s="19">
        <v>4</v>
      </c>
      <c r="I26" s="19">
        <v>1086</v>
      </c>
      <c r="J26" s="17">
        <v>0.9</v>
      </c>
      <c r="K26" s="20">
        <f t="shared" si="14"/>
        <v>0.66666666666666663</v>
      </c>
      <c r="L26" s="21">
        <f t="shared" si="15"/>
        <v>579.19999999999993</v>
      </c>
      <c r="M26" s="22">
        <f t="shared" si="16"/>
        <v>506.80000000000007</v>
      </c>
    </row>
    <row r="27" spans="1:13" x14ac:dyDescent="0.25">
      <c r="A27" s="19">
        <v>3.66</v>
      </c>
      <c r="B27" s="19">
        <v>905</v>
      </c>
      <c r="C27" s="17">
        <v>0.9</v>
      </c>
      <c r="D27" s="20">
        <f t="shared" si="11"/>
        <v>0.61</v>
      </c>
      <c r="E27" s="21">
        <f t="shared" si="12"/>
        <v>441.64</v>
      </c>
      <c r="F27" s="22">
        <f t="shared" si="13"/>
        <v>463.36</v>
      </c>
      <c r="H27" s="19">
        <v>3.66</v>
      </c>
      <c r="I27" s="19">
        <v>1086</v>
      </c>
      <c r="J27" s="17">
        <v>0.9</v>
      </c>
      <c r="K27" s="20">
        <f t="shared" si="14"/>
        <v>0.61</v>
      </c>
      <c r="L27" s="21">
        <f t="shared" si="15"/>
        <v>529.96799999999996</v>
      </c>
      <c r="M27" s="22">
        <f t="shared" si="16"/>
        <v>556.03200000000004</v>
      </c>
    </row>
    <row r="28" spans="1:13" x14ac:dyDescent="0.25">
      <c r="A28" s="19">
        <v>3.5</v>
      </c>
      <c r="B28" s="19">
        <v>905</v>
      </c>
      <c r="C28" s="17">
        <v>0.9</v>
      </c>
      <c r="D28" s="20">
        <f t="shared" si="11"/>
        <v>0.58333333333333337</v>
      </c>
      <c r="E28" s="21">
        <f t="shared" si="12"/>
        <v>422.33333333333337</v>
      </c>
      <c r="F28" s="22">
        <f t="shared" si="13"/>
        <v>482.66666666666663</v>
      </c>
      <c r="H28" s="19">
        <v>3.5</v>
      </c>
      <c r="I28" s="19">
        <v>1086</v>
      </c>
      <c r="J28" s="17">
        <v>0.9</v>
      </c>
      <c r="K28" s="20">
        <f t="shared" si="14"/>
        <v>0.58333333333333337</v>
      </c>
      <c r="L28" s="21">
        <f t="shared" si="15"/>
        <v>506.8</v>
      </c>
      <c r="M28" s="22">
        <f t="shared" si="16"/>
        <v>579.20000000000005</v>
      </c>
    </row>
    <row r="29" spans="1:13" x14ac:dyDescent="0.25">
      <c r="A29" s="19">
        <v>3</v>
      </c>
      <c r="B29" s="19">
        <v>905</v>
      </c>
      <c r="C29" s="17">
        <v>0.9</v>
      </c>
      <c r="D29" s="20">
        <f t="shared" si="11"/>
        <v>0.5</v>
      </c>
      <c r="E29" s="21">
        <f t="shared" si="12"/>
        <v>362</v>
      </c>
      <c r="F29" s="22">
        <f t="shared" si="13"/>
        <v>543</v>
      </c>
      <c r="H29" s="19">
        <v>3</v>
      </c>
      <c r="I29" s="19">
        <v>1086</v>
      </c>
      <c r="J29" s="17">
        <v>0.9</v>
      </c>
      <c r="K29" s="20">
        <f t="shared" si="14"/>
        <v>0.5</v>
      </c>
      <c r="L29" s="21">
        <f>$L$19*K29</f>
        <v>434.4</v>
      </c>
      <c r="M29" s="22">
        <f>I29-L29</f>
        <v>651.6</v>
      </c>
    </row>
  </sheetData>
  <pageMargins left="0.7" right="0.7" top="0.75" bottom="0.75" header="0.3" footer="0.3"/>
  <pageSetup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35"/>
  <sheetViews>
    <sheetView workbookViewId="0">
      <selection sqref="A1:XFD1048576"/>
    </sheetView>
  </sheetViews>
  <sheetFormatPr defaultRowHeight="15" x14ac:dyDescent="0.25"/>
  <cols>
    <col min="1" max="1" width="10.625" style="16" customWidth="1"/>
    <col min="2" max="2" width="16.875" style="16" bestFit="1" customWidth="1"/>
    <col min="3" max="3" width="6.25" style="16" customWidth="1"/>
    <col min="4" max="4" width="8.5" style="16" bestFit="1" customWidth="1"/>
    <col min="5" max="5" width="9.875" style="16" bestFit="1" customWidth="1"/>
    <col min="6" max="6" width="9.75" style="16" bestFit="1" customWidth="1"/>
    <col min="7" max="7" width="9.125" style="16" bestFit="1" customWidth="1"/>
    <col min="8" max="8" width="12" style="16" customWidth="1"/>
    <col min="9" max="9" width="10.125" style="16" bestFit="1" customWidth="1"/>
    <col min="10" max="10" width="16.875" style="16" bestFit="1" customWidth="1"/>
    <col min="11" max="11" width="5.875" style="16" customWidth="1"/>
    <col min="12" max="12" width="8.5" style="16" bestFit="1" customWidth="1"/>
    <col min="13" max="13" width="9.875" style="16" bestFit="1" customWidth="1"/>
    <col min="14" max="14" width="9.75" style="16" bestFit="1" customWidth="1"/>
    <col min="15" max="15" width="9.25" style="16" bestFit="1" customWidth="1"/>
    <col min="16" max="16384" width="9" style="16"/>
  </cols>
  <sheetData>
    <row r="1" spans="1:17" x14ac:dyDescent="0.25">
      <c r="A1" s="15" t="s">
        <v>0</v>
      </c>
      <c r="B1" s="15"/>
      <c r="C1" s="15"/>
      <c r="D1" s="15" t="s">
        <v>18</v>
      </c>
      <c r="E1" s="15"/>
      <c r="F1" s="15"/>
      <c r="G1" s="15"/>
      <c r="I1" s="15" t="s">
        <v>0</v>
      </c>
      <c r="J1" s="15"/>
      <c r="K1" s="15"/>
      <c r="L1" s="15" t="s">
        <v>18</v>
      </c>
      <c r="M1" s="28"/>
      <c r="N1" s="28"/>
      <c r="O1" s="28"/>
    </row>
    <row r="2" spans="1:17" x14ac:dyDescent="0.25">
      <c r="A2" s="17"/>
      <c r="B2" s="17"/>
      <c r="C2" s="17"/>
      <c r="D2" s="17"/>
      <c r="E2" s="17"/>
      <c r="F2" s="17"/>
      <c r="G2" s="17"/>
    </row>
    <row r="3" spans="1:17" x14ac:dyDescent="0.25">
      <c r="A3" s="25" t="s">
        <v>16</v>
      </c>
      <c r="E3" s="27"/>
      <c r="F3" s="27"/>
      <c r="I3" s="25" t="s">
        <v>17</v>
      </c>
      <c r="M3" s="27"/>
      <c r="N3" s="27"/>
    </row>
    <row r="4" spans="1:17" x14ac:dyDescent="0.25">
      <c r="A4" s="15" t="s">
        <v>9</v>
      </c>
      <c r="B4" s="15" t="s">
        <v>13</v>
      </c>
      <c r="C4" s="15"/>
      <c r="D4" s="15"/>
      <c r="E4" s="15" t="s">
        <v>11</v>
      </c>
      <c r="F4" s="18" t="s">
        <v>10</v>
      </c>
      <c r="G4" s="18" t="s">
        <v>19</v>
      </c>
      <c r="I4" s="15" t="s">
        <v>9</v>
      </c>
      <c r="J4" s="15" t="s">
        <v>13</v>
      </c>
      <c r="K4" s="15"/>
      <c r="L4" s="15"/>
      <c r="M4" s="15" t="s">
        <v>11</v>
      </c>
      <c r="N4" s="18" t="s">
        <v>10</v>
      </c>
      <c r="O4" s="18" t="s">
        <v>19</v>
      </c>
      <c r="P4" s="26"/>
    </row>
    <row r="5" spans="1:17" x14ac:dyDescent="0.25">
      <c r="A5" s="19">
        <v>6</v>
      </c>
      <c r="B5" s="19">
        <v>2640</v>
      </c>
      <c r="C5" s="17">
        <v>0.9</v>
      </c>
      <c r="D5" s="20">
        <v>1</v>
      </c>
      <c r="E5" s="21">
        <v>2237.5</v>
      </c>
      <c r="F5" s="22">
        <f>B5-E5</f>
        <v>402.5</v>
      </c>
      <c r="G5" s="22">
        <f>F5/2</f>
        <v>201.25</v>
      </c>
      <c r="I5" s="19">
        <v>6</v>
      </c>
      <c r="J5" s="19">
        <v>3168</v>
      </c>
      <c r="K5" s="17">
        <v>0.9</v>
      </c>
      <c r="L5" s="20">
        <v>1</v>
      </c>
      <c r="M5" s="21">
        <v>2685</v>
      </c>
      <c r="N5" s="22">
        <f>J5-M5</f>
        <v>483</v>
      </c>
      <c r="O5" s="22">
        <f>N5/2</f>
        <v>241.5</v>
      </c>
      <c r="P5" s="23"/>
    </row>
    <row r="6" spans="1:17" x14ac:dyDescent="0.25">
      <c r="A6" s="19">
        <v>5.93</v>
      </c>
      <c r="B6" s="19">
        <v>2640</v>
      </c>
      <c r="C6" s="17">
        <v>0.9</v>
      </c>
      <c r="D6" s="20">
        <f>A6/$A$5</f>
        <v>0.98833333333333329</v>
      </c>
      <c r="E6" s="21">
        <f>$E$5*D6</f>
        <v>2211.395833333333</v>
      </c>
      <c r="F6" s="22">
        <f>B6-E6</f>
        <v>428.60416666666697</v>
      </c>
      <c r="G6" s="22">
        <f t="shared" ref="G6:G19" si="0">F6/2</f>
        <v>214.30208333333348</v>
      </c>
      <c r="I6" s="19">
        <v>5.93</v>
      </c>
      <c r="J6" s="19">
        <v>3168</v>
      </c>
      <c r="K6" s="17">
        <v>0.9</v>
      </c>
      <c r="L6" s="20">
        <f>I6/$A$5</f>
        <v>0.98833333333333329</v>
      </c>
      <c r="M6" s="21">
        <f>$M$5*L6</f>
        <v>2653.6749999999997</v>
      </c>
      <c r="N6" s="22">
        <f>J6-M6</f>
        <v>514.32500000000027</v>
      </c>
      <c r="O6" s="22">
        <f t="shared" ref="O6:O17" si="1">N6/2</f>
        <v>257.16250000000014</v>
      </c>
      <c r="P6" s="23"/>
    </row>
    <row r="7" spans="1:17" x14ac:dyDescent="0.25">
      <c r="A7" s="19">
        <v>5.5</v>
      </c>
      <c r="B7" s="19">
        <v>2640</v>
      </c>
      <c r="C7" s="17">
        <v>0.9</v>
      </c>
      <c r="D7" s="20">
        <f t="shared" ref="D7:D19" si="2">A7/$A$5</f>
        <v>0.91666666666666663</v>
      </c>
      <c r="E7" s="21">
        <f t="shared" ref="E7:E19" si="3">$E$5*D7</f>
        <v>2051.0416666666665</v>
      </c>
      <c r="F7" s="22">
        <f t="shared" ref="F7" si="4">B7-E7</f>
        <v>588.95833333333348</v>
      </c>
      <c r="G7" s="22">
        <f t="shared" si="0"/>
        <v>294.47916666666674</v>
      </c>
      <c r="I7" s="19">
        <v>5.5</v>
      </c>
      <c r="J7" s="19">
        <v>3168</v>
      </c>
      <c r="K7" s="17">
        <v>0.9</v>
      </c>
      <c r="L7" s="20">
        <f t="shared" ref="L7:L17" si="5">I7/$A$5</f>
        <v>0.91666666666666663</v>
      </c>
      <c r="M7" s="21">
        <f t="shared" ref="M7:M16" si="6">$M$5*L7</f>
        <v>2461.25</v>
      </c>
      <c r="N7" s="22">
        <f t="shared" ref="N7" si="7">J7-M7</f>
        <v>706.75</v>
      </c>
      <c r="O7" s="22">
        <f t="shared" si="1"/>
        <v>353.375</v>
      </c>
    </row>
    <row r="8" spans="1:17" x14ac:dyDescent="0.25">
      <c r="A8" s="19">
        <v>5.25</v>
      </c>
      <c r="B8" s="19">
        <v>2640</v>
      </c>
      <c r="C8" s="17">
        <v>0.9</v>
      </c>
      <c r="D8" s="20">
        <f t="shared" si="2"/>
        <v>0.875</v>
      </c>
      <c r="E8" s="21">
        <f t="shared" si="3"/>
        <v>1957.8125</v>
      </c>
      <c r="F8" s="22">
        <f>B8-E8</f>
        <v>682.1875</v>
      </c>
      <c r="G8" s="22">
        <f t="shared" si="0"/>
        <v>341.09375</v>
      </c>
      <c r="I8" s="19">
        <v>5.25</v>
      </c>
      <c r="J8" s="19">
        <v>3168</v>
      </c>
      <c r="K8" s="17">
        <v>0.9</v>
      </c>
      <c r="L8" s="20">
        <f t="shared" si="5"/>
        <v>0.875</v>
      </c>
      <c r="M8" s="21">
        <f t="shared" si="6"/>
        <v>2349.375</v>
      </c>
      <c r="N8" s="22">
        <f>J8-M8</f>
        <v>818.625</v>
      </c>
      <c r="O8" s="22">
        <f t="shared" si="1"/>
        <v>409.3125</v>
      </c>
    </row>
    <row r="9" spans="1:17" x14ac:dyDescent="0.25">
      <c r="A9" s="19">
        <v>5</v>
      </c>
      <c r="B9" s="19">
        <v>2640</v>
      </c>
      <c r="C9" s="17">
        <v>0.9</v>
      </c>
      <c r="D9" s="20">
        <f t="shared" si="2"/>
        <v>0.83333333333333337</v>
      </c>
      <c r="E9" s="21">
        <f t="shared" si="3"/>
        <v>1864.5833333333335</v>
      </c>
      <c r="F9" s="22">
        <f t="shared" ref="F9:F19" si="8">B9-E9</f>
        <v>775.41666666666652</v>
      </c>
      <c r="G9" s="22">
        <f t="shared" si="0"/>
        <v>387.70833333333326</v>
      </c>
      <c r="I9" s="19">
        <v>5</v>
      </c>
      <c r="J9" s="19">
        <v>3168</v>
      </c>
      <c r="K9" s="17">
        <v>0.9</v>
      </c>
      <c r="L9" s="20">
        <f t="shared" si="5"/>
        <v>0.83333333333333337</v>
      </c>
      <c r="M9" s="21">
        <f t="shared" si="6"/>
        <v>2237.5</v>
      </c>
      <c r="N9" s="22">
        <f t="shared" ref="N9:N17" si="9">J9-M9</f>
        <v>930.5</v>
      </c>
      <c r="O9" s="22">
        <f t="shared" si="1"/>
        <v>465.25</v>
      </c>
    </row>
    <row r="10" spans="1:17" x14ac:dyDescent="0.25">
      <c r="A10" s="19">
        <v>4.5</v>
      </c>
      <c r="B10" s="19">
        <v>2640</v>
      </c>
      <c r="C10" s="17">
        <v>0.9</v>
      </c>
      <c r="D10" s="20">
        <f t="shared" si="2"/>
        <v>0.75</v>
      </c>
      <c r="E10" s="21">
        <f t="shared" si="3"/>
        <v>1678.125</v>
      </c>
      <c r="F10" s="22">
        <f t="shared" si="8"/>
        <v>961.875</v>
      </c>
      <c r="G10" s="22">
        <f t="shared" si="0"/>
        <v>480.9375</v>
      </c>
      <c r="I10" s="19">
        <v>4.5</v>
      </c>
      <c r="J10" s="19">
        <v>3168</v>
      </c>
      <c r="K10" s="17">
        <v>0.9</v>
      </c>
      <c r="L10" s="20">
        <f t="shared" si="5"/>
        <v>0.75</v>
      </c>
      <c r="M10" s="21">
        <f t="shared" si="6"/>
        <v>2013.75</v>
      </c>
      <c r="N10" s="22">
        <f t="shared" si="9"/>
        <v>1154.25</v>
      </c>
      <c r="O10" s="22">
        <f t="shared" si="1"/>
        <v>577.125</v>
      </c>
    </row>
    <row r="11" spans="1:17" x14ac:dyDescent="0.25">
      <c r="A11" s="19">
        <v>4.46</v>
      </c>
      <c r="B11" s="19">
        <v>2640</v>
      </c>
      <c r="C11" s="17">
        <v>0.9</v>
      </c>
      <c r="D11" s="20">
        <f t="shared" si="2"/>
        <v>0.74333333333333329</v>
      </c>
      <c r="E11" s="21">
        <f t="shared" si="3"/>
        <v>1663.2083333333333</v>
      </c>
      <c r="F11" s="22">
        <f t="shared" si="8"/>
        <v>976.79166666666674</v>
      </c>
      <c r="G11" s="22">
        <f t="shared" si="0"/>
        <v>488.39583333333337</v>
      </c>
      <c r="I11" s="19">
        <v>4.46</v>
      </c>
      <c r="J11" s="19">
        <v>3168</v>
      </c>
      <c r="K11" s="17">
        <v>0.9</v>
      </c>
      <c r="L11" s="20">
        <f t="shared" si="5"/>
        <v>0.74333333333333329</v>
      </c>
      <c r="M11" s="21">
        <f t="shared" si="6"/>
        <v>1995.85</v>
      </c>
      <c r="N11" s="22">
        <f t="shared" si="9"/>
        <v>1172.1500000000001</v>
      </c>
      <c r="O11" s="22">
        <f t="shared" si="1"/>
        <v>586.07500000000005</v>
      </c>
    </row>
    <row r="12" spans="1:17" x14ac:dyDescent="0.25">
      <c r="A12" s="19">
        <v>4.3899999999999997</v>
      </c>
      <c r="B12" s="19">
        <v>2640</v>
      </c>
      <c r="C12" s="17">
        <v>0.9</v>
      </c>
      <c r="D12" s="20">
        <f t="shared" si="2"/>
        <v>0.73166666666666658</v>
      </c>
      <c r="E12" s="21">
        <f t="shared" si="3"/>
        <v>1637.1041666666665</v>
      </c>
      <c r="F12" s="22">
        <f t="shared" ref="F12" si="10">B12-E12</f>
        <v>1002.8958333333335</v>
      </c>
      <c r="G12" s="22">
        <f t="shared" ref="G12" si="11">F12/2</f>
        <v>501.44791666666674</v>
      </c>
      <c r="I12" s="19">
        <v>4</v>
      </c>
      <c r="J12" s="19">
        <v>3168</v>
      </c>
      <c r="K12" s="17">
        <v>0.9</v>
      </c>
      <c r="L12" s="20">
        <f t="shared" si="5"/>
        <v>0.66666666666666663</v>
      </c>
      <c r="M12" s="21">
        <f t="shared" si="6"/>
        <v>1790</v>
      </c>
      <c r="N12" s="22">
        <f t="shared" si="9"/>
        <v>1378</v>
      </c>
      <c r="O12" s="22">
        <f t="shared" si="1"/>
        <v>689</v>
      </c>
    </row>
    <row r="13" spans="1:17" x14ac:dyDescent="0.25">
      <c r="A13" s="19">
        <v>4</v>
      </c>
      <c r="B13" s="19">
        <v>2640</v>
      </c>
      <c r="C13" s="17">
        <v>0.9</v>
      </c>
      <c r="D13" s="20">
        <f t="shared" si="2"/>
        <v>0.66666666666666663</v>
      </c>
      <c r="E13" s="21">
        <f t="shared" si="3"/>
        <v>1491.6666666666665</v>
      </c>
      <c r="F13" s="22">
        <f t="shared" si="8"/>
        <v>1148.3333333333335</v>
      </c>
      <c r="G13" s="22">
        <f t="shared" si="0"/>
        <v>574.16666666666674</v>
      </c>
      <c r="I13" s="19">
        <v>3.66</v>
      </c>
      <c r="J13" s="19">
        <v>3168</v>
      </c>
      <c r="K13" s="17">
        <v>0.9</v>
      </c>
      <c r="L13" s="20">
        <f t="shared" si="5"/>
        <v>0.61</v>
      </c>
      <c r="M13" s="21">
        <f t="shared" si="6"/>
        <v>1637.85</v>
      </c>
      <c r="N13" s="22">
        <f t="shared" si="9"/>
        <v>1530.15</v>
      </c>
      <c r="O13" s="22">
        <f t="shared" si="1"/>
        <v>765.07500000000005</v>
      </c>
    </row>
    <row r="14" spans="1:17" x14ac:dyDescent="0.25">
      <c r="A14" s="19">
        <v>3.96</v>
      </c>
      <c r="B14" s="19">
        <v>2640</v>
      </c>
      <c r="C14" s="17">
        <v>0.9</v>
      </c>
      <c r="D14" s="20">
        <f t="shared" ref="D14" si="12">A14/$A$5</f>
        <v>0.66</v>
      </c>
      <c r="E14" s="21">
        <f t="shared" ref="E14" si="13">$E$5*D14</f>
        <v>1476.75</v>
      </c>
      <c r="F14" s="22">
        <f t="shared" ref="F14" si="14">B14-E14</f>
        <v>1163.25</v>
      </c>
      <c r="G14" s="22">
        <f t="shared" ref="G14" si="15">F14/2</f>
        <v>581.625</v>
      </c>
      <c r="I14" s="19">
        <v>3.5</v>
      </c>
      <c r="J14" s="19">
        <v>3168</v>
      </c>
      <c r="K14" s="17">
        <v>0.9</v>
      </c>
      <c r="L14" s="20">
        <f t="shared" si="5"/>
        <v>0.58333333333333337</v>
      </c>
      <c r="M14" s="21">
        <f t="shared" si="6"/>
        <v>1566.25</v>
      </c>
      <c r="N14" s="22">
        <f t="shared" si="9"/>
        <v>1601.75</v>
      </c>
      <c r="O14" s="22">
        <f t="shared" si="1"/>
        <v>800.875</v>
      </c>
    </row>
    <row r="15" spans="1:17" x14ac:dyDescent="0.25">
      <c r="A15" s="19">
        <v>3.66</v>
      </c>
      <c r="B15" s="19">
        <v>2640</v>
      </c>
      <c r="C15" s="17">
        <v>0.9</v>
      </c>
      <c r="D15" s="20">
        <f t="shared" si="2"/>
        <v>0.61</v>
      </c>
      <c r="E15" s="21">
        <f t="shared" si="3"/>
        <v>1364.875</v>
      </c>
      <c r="F15" s="22">
        <f t="shared" si="8"/>
        <v>1275.125</v>
      </c>
      <c r="G15" s="22">
        <f t="shared" si="0"/>
        <v>637.5625</v>
      </c>
      <c r="H15" s="24"/>
      <c r="I15" s="19">
        <v>3.38</v>
      </c>
      <c r="J15" s="19">
        <v>3168</v>
      </c>
      <c r="K15" s="17">
        <v>0.9</v>
      </c>
      <c r="L15" s="20">
        <f t="shared" si="5"/>
        <v>0.56333333333333335</v>
      </c>
      <c r="M15" s="21">
        <f t="shared" si="6"/>
        <v>1512.55</v>
      </c>
      <c r="N15" s="22">
        <f t="shared" si="9"/>
        <v>1655.45</v>
      </c>
      <c r="O15" s="22">
        <f t="shared" si="1"/>
        <v>827.72500000000002</v>
      </c>
      <c r="P15" s="23"/>
      <c r="Q15" s="23"/>
    </row>
    <row r="16" spans="1:17" x14ac:dyDescent="0.25">
      <c r="A16" s="19">
        <v>3.5</v>
      </c>
      <c r="B16" s="19">
        <v>2640</v>
      </c>
      <c r="C16" s="17">
        <v>0.9</v>
      </c>
      <c r="D16" s="20">
        <f t="shared" si="2"/>
        <v>0.58333333333333337</v>
      </c>
      <c r="E16" s="21">
        <f t="shared" si="3"/>
        <v>1305.2083333333335</v>
      </c>
      <c r="F16" s="22">
        <f t="shared" si="8"/>
        <v>1334.7916666666665</v>
      </c>
      <c r="G16" s="22">
        <f t="shared" si="0"/>
        <v>667.39583333333326</v>
      </c>
      <c r="I16" s="19">
        <v>3.32</v>
      </c>
      <c r="J16" s="19">
        <v>3168</v>
      </c>
      <c r="K16" s="17">
        <v>0.9</v>
      </c>
      <c r="L16" s="20">
        <f t="shared" si="5"/>
        <v>0.55333333333333334</v>
      </c>
      <c r="M16" s="21">
        <f t="shared" si="6"/>
        <v>1485.7</v>
      </c>
      <c r="N16" s="22">
        <f t="shared" ref="N16" si="16">J16-M16</f>
        <v>1682.3</v>
      </c>
      <c r="O16" s="22">
        <f t="shared" ref="O16" si="17">N16/2</f>
        <v>841.15</v>
      </c>
      <c r="Q16" s="23"/>
    </row>
    <row r="17" spans="1:17" x14ac:dyDescent="0.25">
      <c r="A17" s="19">
        <v>3.38</v>
      </c>
      <c r="B17" s="19">
        <v>2640</v>
      </c>
      <c r="C17" s="17">
        <v>0.9</v>
      </c>
      <c r="D17" s="20">
        <f t="shared" si="2"/>
        <v>0.56333333333333335</v>
      </c>
      <c r="E17" s="21">
        <f t="shared" si="3"/>
        <v>1260.4583333333335</v>
      </c>
      <c r="F17" s="22">
        <f t="shared" si="8"/>
        <v>1379.5416666666665</v>
      </c>
      <c r="G17" s="22">
        <f t="shared" si="0"/>
        <v>689.77083333333326</v>
      </c>
      <c r="I17" s="19">
        <v>3</v>
      </c>
      <c r="J17" s="19">
        <v>3168</v>
      </c>
      <c r="K17" s="17">
        <v>0.9</v>
      </c>
      <c r="L17" s="20">
        <f t="shared" si="5"/>
        <v>0.5</v>
      </c>
      <c r="M17" s="21">
        <f>$M$5*L17</f>
        <v>1342.5</v>
      </c>
      <c r="N17" s="22">
        <f t="shared" si="9"/>
        <v>1825.5</v>
      </c>
      <c r="O17" s="22">
        <f t="shared" si="1"/>
        <v>912.75</v>
      </c>
      <c r="Q17" s="23"/>
    </row>
    <row r="18" spans="1:17" x14ac:dyDescent="0.25">
      <c r="A18" s="19">
        <v>3.32</v>
      </c>
      <c r="B18" s="19">
        <v>2640</v>
      </c>
      <c r="C18" s="17">
        <v>0.9</v>
      </c>
      <c r="D18" s="20">
        <f t="shared" si="2"/>
        <v>0.55333333333333334</v>
      </c>
      <c r="E18" s="21">
        <f t="shared" si="3"/>
        <v>1238.0833333333333</v>
      </c>
      <c r="F18" s="22">
        <f t="shared" ref="F18" si="18">B18-E18</f>
        <v>1401.9166666666667</v>
      </c>
      <c r="G18" s="22">
        <f t="shared" ref="G18" si="19">F18/2</f>
        <v>700.95833333333337</v>
      </c>
      <c r="I18" s="19"/>
      <c r="J18" s="19"/>
      <c r="K18" s="17"/>
      <c r="L18" s="20"/>
      <c r="M18" s="21"/>
      <c r="N18" s="22"/>
      <c r="O18" s="22"/>
    </row>
    <row r="19" spans="1:17" x14ac:dyDescent="0.25">
      <c r="A19" s="19">
        <v>3</v>
      </c>
      <c r="B19" s="19">
        <v>2640</v>
      </c>
      <c r="C19" s="17">
        <v>0.9</v>
      </c>
      <c r="D19" s="20">
        <f t="shared" si="2"/>
        <v>0.5</v>
      </c>
      <c r="E19" s="21">
        <f t="shared" si="3"/>
        <v>1118.75</v>
      </c>
      <c r="F19" s="22">
        <f t="shared" si="8"/>
        <v>1521.25</v>
      </c>
      <c r="G19" s="22">
        <f t="shared" si="0"/>
        <v>760.625</v>
      </c>
      <c r="M19" s="27"/>
      <c r="N19" s="27"/>
    </row>
    <row r="20" spans="1:17" x14ac:dyDescent="0.25">
      <c r="A20" s="17"/>
      <c r="B20" s="17"/>
      <c r="C20" s="17"/>
      <c r="D20" s="17"/>
      <c r="E20" s="27"/>
      <c r="F20" s="27"/>
      <c r="G20" s="17"/>
      <c r="I20" s="15" t="s">
        <v>9</v>
      </c>
      <c r="J20" s="15" t="s">
        <v>8</v>
      </c>
      <c r="K20" s="15"/>
      <c r="L20" s="15"/>
      <c r="M20" s="15" t="s">
        <v>11</v>
      </c>
      <c r="N20" s="18" t="s">
        <v>10</v>
      </c>
      <c r="O20" s="18" t="s">
        <v>19</v>
      </c>
    </row>
    <row r="21" spans="1:17" x14ac:dyDescent="0.25">
      <c r="A21" s="15" t="s">
        <v>9</v>
      </c>
      <c r="B21" s="15" t="s">
        <v>8</v>
      </c>
      <c r="C21" s="15"/>
      <c r="D21" s="15"/>
      <c r="E21" s="15" t="s">
        <v>11</v>
      </c>
      <c r="F21" s="18" t="s">
        <v>10</v>
      </c>
      <c r="G21" s="18" t="s">
        <v>19</v>
      </c>
      <c r="I21" s="19">
        <v>6</v>
      </c>
      <c r="J21" s="19">
        <v>1281.5999999999999</v>
      </c>
      <c r="K21" s="17">
        <v>0.9</v>
      </c>
      <c r="L21" s="20">
        <v>1</v>
      </c>
      <c r="M21" s="21">
        <v>1086</v>
      </c>
      <c r="N21" s="22">
        <f>J21-M21</f>
        <v>195.59999999999991</v>
      </c>
      <c r="O21" s="22">
        <f>N21/2</f>
        <v>97.799999999999955</v>
      </c>
    </row>
    <row r="22" spans="1:17" x14ac:dyDescent="0.25">
      <c r="A22" s="19">
        <v>6</v>
      </c>
      <c r="B22" s="19">
        <v>1068</v>
      </c>
      <c r="C22" s="17">
        <v>0.9</v>
      </c>
      <c r="D22" s="20">
        <v>1</v>
      </c>
      <c r="E22" s="21">
        <v>905</v>
      </c>
      <c r="F22" s="22">
        <f>B22-E22</f>
        <v>163</v>
      </c>
      <c r="G22" s="22">
        <f>F22/2</f>
        <v>81.5</v>
      </c>
      <c r="I22" s="19">
        <v>5.93</v>
      </c>
      <c r="J22" s="19">
        <v>1281.5999999999999</v>
      </c>
      <c r="K22" s="17">
        <v>0.9</v>
      </c>
      <c r="L22" s="20">
        <f t="shared" ref="L22:L32" si="20">I22/$A$22</f>
        <v>0.98833333333333329</v>
      </c>
      <c r="M22" s="21">
        <f>$M$21*L22</f>
        <v>1073.33</v>
      </c>
      <c r="N22" s="22">
        <f>J22-M22</f>
        <v>208.26999999999998</v>
      </c>
      <c r="O22" s="22">
        <f t="shared" ref="O22:O32" si="21">N22/2</f>
        <v>104.13499999999999</v>
      </c>
    </row>
    <row r="23" spans="1:17" x14ac:dyDescent="0.25">
      <c r="A23" s="19">
        <v>5.93</v>
      </c>
      <c r="B23" s="19">
        <v>1068</v>
      </c>
      <c r="C23" s="17">
        <v>0.9</v>
      </c>
      <c r="D23" s="20">
        <f t="shared" ref="D23:D35" si="22">A23/$A$22</f>
        <v>0.98833333333333329</v>
      </c>
      <c r="E23" s="21">
        <f t="shared" ref="E23:E35" si="23">$E$22*D23</f>
        <v>894.44166666666661</v>
      </c>
      <c r="F23" s="22">
        <f>B23-E23</f>
        <v>173.55833333333339</v>
      </c>
      <c r="G23" s="22">
        <f t="shared" ref="G23:G35" si="24">F23/2</f>
        <v>86.779166666666697</v>
      </c>
      <c r="I23" s="19">
        <v>5.5</v>
      </c>
      <c r="J23" s="19">
        <v>1281.5999999999999</v>
      </c>
      <c r="K23" s="17">
        <v>0.9</v>
      </c>
      <c r="L23" s="20">
        <f t="shared" si="20"/>
        <v>0.91666666666666663</v>
      </c>
      <c r="M23" s="21">
        <f t="shared" ref="M23:M31" si="25">$M$21*L23</f>
        <v>995.5</v>
      </c>
      <c r="N23" s="22">
        <f t="shared" ref="N23:N31" si="26">J23-M23</f>
        <v>286.09999999999991</v>
      </c>
      <c r="O23" s="22">
        <f t="shared" si="21"/>
        <v>143.04999999999995</v>
      </c>
    </row>
    <row r="24" spans="1:17" x14ac:dyDescent="0.25">
      <c r="A24" s="19">
        <v>5.5</v>
      </c>
      <c r="B24" s="19">
        <v>1068</v>
      </c>
      <c r="C24" s="17">
        <v>0.9</v>
      </c>
      <c r="D24" s="20">
        <f t="shared" si="22"/>
        <v>0.91666666666666663</v>
      </c>
      <c r="E24" s="21">
        <f t="shared" si="23"/>
        <v>829.58333333333326</v>
      </c>
      <c r="F24" s="22">
        <f t="shared" ref="F24:F34" si="27">B24-E24</f>
        <v>238.41666666666674</v>
      </c>
      <c r="G24" s="22">
        <f t="shared" si="24"/>
        <v>119.20833333333337</v>
      </c>
      <c r="I24" s="19">
        <v>5.25</v>
      </c>
      <c r="J24" s="19">
        <v>1281.5999999999999</v>
      </c>
      <c r="K24" s="17">
        <v>0.9</v>
      </c>
      <c r="L24" s="20">
        <f t="shared" si="20"/>
        <v>0.875</v>
      </c>
      <c r="M24" s="21">
        <f t="shared" si="25"/>
        <v>950.25</v>
      </c>
      <c r="N24" s="22">
        <f t="shared" si="26"/>
        <v>331.34999999999991</v>
      </c>
      <c r="O24" s="22">
        <f t="shared" si="21"/>
        <v>165.67499999999995</v>
      </c>
    </row>
    <row r="25" spans="1:17" x14ac:dyDescent="0.25">
      <c r="A25" s="19">
        <v>5.25</v>
      </c>
      <c r="B25" s="19">
        <v>1068</v>
      </c>
      <c r="C25" s="17">
        <v>0.9</v>
      </c>
      <c r="D25" s="20">
        <f t="shared" si="22"/>
        <v>0.875</v>
      </c>
      <c r="E25" s="21">
        <f t="shared" si="23"/>
        <v>791.875</v>
      </c>
      <c r="F25" s="22">
        <f t="shared" si="27"/>
        <v>276.125</v>
      </c>
      <c r="G25" s="22">
        <f t="shared" si="24"/>
        <v>138.0625</v>
      </c>
      <c r="I25" s="19">
        <v>5</v>
      </c>
      <c r="J25" s="19">
        <v>1281.5999999999999</v>
      </c>
      <c r="K25" s="17">
        <v>0.9</v>
      </c>
      <c r="L25" s="20">
        <f t="shared" si="20"/>
        <v>0.83333333333333337</v>
      </c>
      <c r="M25" s="21">
        <f t="shared" si="25"/>
        <v>905</v>
      </c>
      <c r="N25" s="22">
        <f t="shared" si="26"/>
        <v>376.59999999999991</v>
      </c>
      <c r="O25" s="22">
        <f t="shared" si="21"/>
        <v>188.29999999999995</v>
      </c>
    </row>
    <row r="26" spans="1:17" x14ac:dyDescent="0.25">
      <c r="A26" s="19">
        <v>5</v>
      </c>
      <c r="B26" s="19">
        <v>1068</v>
      </c>
      <c r="C26" s="17">
        <v>0.9</v>
      </c>
      <c r="D26" s="20">
        <f t="shared" si="22"/>
        <v>0.83333333333333337</v>
      </c>
      <c r="E26" s="21">
        <f t="shared" si="23"/>
        <v>754.16666666666674</v>
      </c>
      <c r="F26" s="22">
        <f t="shared" si="27"/>
        <v>313.83333333333326</v>
      </c>
      <c r="G26" s="22">
        <f t="shared" si="24"/>
        <v>156.91666666666663</v>
      </c>
      <c r="I26" s="19">
        <v>4.5</v>
      </c>
      <c r="J26" s="19">
        <v>1281.5999999999999</v>
      </c>
      <c r="K26" s="17">
        <v>0.9</v>
      </c>
      <c r="L26" s="20">
        <f t="shared" si="20"/>
        <v>0.75</v>
      </c>
      <c r="M26" s="21">
        <f t="shared" si="25"/>
        <v>814.5</v>
      </c>
      <c r="N26" s="22">
        <f t="shared" si="26"/>
        <v>467.09999999999991</v>
      </c>
      <c r="O26" s="22">
        <f t="shared" si="21"/>
        <v>233.54999999999995</v>
      </c>
    </row>
    <row r="27" spans="1:17" x14ac:dyDescent="0.25">
      <c r="A27" s="19">
        <v>4.5</v>
      </c>
      <c r="B27" s="19">
        <v>1068</v>
      </c>
      <c r="C27" s="17">
        <v>0.9</v>
      </c>
      <c r="D27" s="20">
        <f t="shared" si="22"/>
        <v>0.75</v>
      </c>
      <c r="E27" s="21">
        <f t="shared" si="23"/>
        <v>678.75</v>
      </c>
      <c r="F27" s="22">
        <f t="shared" si="27"/>
        <v>389.25</v>
      </c>
      <c r="G27" s="22">
        <f t="shared" si="24"/>
        <v>194.625</v>
      </c>
      <c r="I27" s="19">
        <v>4.46</v>
      </c>
      <c r="J27" s="19">
        <v>1281.5999999999999</v>
      </c>
      <c r="K27" s="17">
        <v>0.9</v>
      </c>
      <c r="L27" s="20">
        <f t="shared" si="20"/>
        <v>0.74333333333333329</v>
      </c>
      <c r="M27" s="21">
        <f t="shared" si="25"/>
        <v>807.26</v>
      </c>
      <c r="N27" s="22">
        <f t="shared" si="26"/>
        <v>474.33999999999992</v>
      </c>
      <c r="O27" s="22">
        <f t="shared" si="21"/>
        <v>237.16999999999996</v>
      </c>
    </row>
    <row r="28" spans="1:17" x14ac:dyDescent="0.25">
      <c r="A28" s="19">
        <v>4.46</v>
      </c>
      <c r="B28" s="19">
        <v>1068</v>
      </c>
      <c r="C28" s="17">
        <v>0.9</v>
      </c>
      <c r="D28" s="20">
        <f t="shared" si="22"/>
        <v>0.74333333333333329</v>
      </c>
      <c r="E28" s="21">
        <f t="shared" si="23"/>
        <v>672.71666666666658</v>
      </c>
      <c r="F28" s="22">
        <f t="shared" si="27"/>
        <v>395.28333333333342</v>
      </c>
      <c r="G28" s="22">
        <f t="shared" si="24"/>
        <v>197.64166666666671</v>
      </c>
      <c r="I28" s="19">
        <v>4</v>
      </c>
      <c r="J28" s="19">
        <v>1281.5999999999999</v>
      </c>
      <c r="K28" s="17">
        <v>0.9</v>
      </c>
      <c r="L28" s="20">
        <f t="shared" si="20"/>
        <v>0.66666666666666663</v>
      </c>
      <c r="M28" s="21">
        <f t="shared" si="25"/>
        <v>724</v>
      </c>
      <c r="N28" s="22">
        <f t="shared" si="26"/>
        <v>557.59999999999991</v>
      </c>
      <c r="O28" s="22">
        <f t="shared" si="21"/>
        <v>278.79999999999995</v>
      </c>
    </row>
    <row r="29" spans="1:17" x14ac:dyDescent="0.25">
      <c r="A29" s="19">
        <v>4.3899999999999997</v>
      </c>
      <c r="B29" s="19">
        <v>1068</v>
      </c>
      <c r="C29" s="17">
        <v>0.9</v>
      </c>
      <c r="D29" s="20">
        <f t="shared" si="22"/>
        <v>0.73166666666666658</v>
      </c>
      <c r="E29" s="21">
        <f t="shared" si="23"/>
        <v>662.1583333333333</v>
      </c>
      <c r="F29" s="22">
        <f t="shared" ref="F29" si="28">B29-E29</f>
        <v>405.8416666666667</v>
      </c>
      <c r="G29" s="22">
        <f t="shared" ref="G29" si="29">F29/2</f>
        <v>202.92083333333335</v>
      </c>
      <c r="I29" s="19">
        <v>3.66</v>
      </c>
      <c r="J29" s="19">
        <v>1281.5999999999999</v>
      </c>
      <c r="K29" s="17">
        <v>0.9</v>
      </c>
      <c r="L29" s="20">
        <f t="shared" si="20"/>
        <v>0.61</v>
      </c>
      <c r="M29" s="21">
        <f t="shared" si="25"/>
        <v>662.46</v>
      </c>
      <c r="N29" s="22">
        <f t="shared" si="26"/>
        <v>619.13999999999987</v>
      </c>
      <c r="O29" s="22">
        <f t="shared" si="21"/>
        <v>309.56999999999994</v>
      </c>
    </row>
    <row r="30" spans="1:17" x14ac:dyDescent="0.25">
      <c r="A30" s="19">
        <v>4</v>
      </c>
      <c r="B30" s="19">
        <v>1068</v>
      </c>
      <c r="C30" s="17">
        <v>0.9</v>
      </c>
      <c r="D30" s="20">
        <f t="shared" si="22"/>
        <v>0.66666666666666663</v>
      </c>
      <c r="E30" s="21">
        <f t="shared" si="23"/>
        <v>603.33333333333326</v>
      </c>
      <c r="F30" s="22">
        <f t="shared" si="27"/>
        <v>464.66666666666674</v>
      </c>
      <c r="G30" s="22">
        <f t="shared" si="24"/>
        <v>232.33333333333337</v>
      </c>
      <c r="I30" s="19">
        <v>3.5</v>
      </c>
      <c r="J30" s="19">
        <v>1281.5999999999999</v>
      </c>
      <c r="K30" s="17">
        <v>0.9</v>
      </c>
      <c r="L30" s="20">
        <f t="shared" si="20"/>
        <v>0.58333333333333337</v>
      </c>
      <c r="M30" s="21">
        <f t="shared" si="25"/>
        <v>633.5</v>
      </c>
      <c r="N30" s="22">
        <f t="shared" si="26"/>
        <v>648.09999999999991</v>
      </c>
      <c r="O30" s="22">
        <f t="shared" si="21"/>
        <v>324.04999999999995</v>
      </c>
    </row>
    <row r="31" spans="1:17" x14ac:dyDescent="0.25">
      <c r="A31" s="19">
        <v>3.96</v>
      </c>
      <c r="B31" s="19">
        <v>1068</v>
      </c>
      <c r="C31" s="17">
        <v>0.9</v>
      </c>
      <c r="D31" s="20">
        <f t="shared" si="22"/>
        <v>0.66</v>
      </c>
      <c r="E31" s="21">
        <f t="shared" si="23"/>
        <v>597.30000000000007</v>
      </c>
      <c r="F31" s="22">
        <f t="shared" ref="F31" si="30">B31-E31</f>
        <v>470.69999999999993</v>
      </c>
      <c r="G31" s="22">
        <f t="shared" ref="G31" si="31">F31/2</f>
        <v>235.34999999999997</v>
      </c>
      <c r="I31" s="19">
        <v>3.32</v>
      </c>
      <c r="J31" s="19">
        <v>1281.5999999999999</v>
      </c>
      <c r="K31" s="17">
        <v>0.9</v>
      </c>
      <c r="L31" s="20">
        <f t="shared" si="20"/>
        <v>0.55333333333333334</v>
      </c>
      <c r="M31" s="21">
        <f t="shared" si="25"/>
        <v>600.91999999999996</v>
      </c>
      <c r="N31" s="22">
        <f t="shared" si="26"/>
        <v>680.68</v>
      </c>
      <c r="O31" s="22">
        <f t="shared" si="21"/>
        <v>340.34</v>
      </c>
    </row>
    <row r="32" spans="1:17" x14ac:dyDescent="0.25">
      <c r="A32" s="19">
        <v>3.66</v>
      </c>
      <c r="B32" s="19">
        <v>1068</v>
      </c>
      <c r="C32" s="17">
        <v>0.9</v>
      </c>
      <c r="D32" s="20">
        <f t="shared" si="22"/>
        <v>0.61</v>
      </c>
      <c r="E32" s="21">
        <f t="shared" si="23"/>
        <v>552.04999999999995</v>
      </c>
      <c r="F32" s="22">
        <f t="shared" si="27"/>
        <v>515.95000000000005</v>
      </c>
      <c r="G32" s="22">
        <f t="shared" si="24"/>
        <v>257.97500000000002</v>
      </c>
      <c r="I32" s="19">
        <v>3</v>
      </c>
      <c r="J32" s="19">
        <v>1281.5999999999999</v>
      </c>
      <c r="K32" s="17">
        <v>0.9</v>
      </c>
      <c r="L32" s="20">
        <f t="shared" si="20"/>
        <v>0.5</v>
      </c>
      <c r="M32" s="21">
        <f>$M$21*L32</f>
        <v>543</v>
      </c>
      <c r="N32" s="22">
        <f>J32-M32</f>
        <v>738.59999999999991</v>
      </c>
      <c r="O32" s="22">
        <f t="shared" si="21"/>
        <v>369.29999999999995</v>
      </c>
    </row>
    <row r="33" spans="1:7" x14ac:dyDescent="0.25">
      <c r="A33" s="19">
        <v>3.5</v>
      </c>
      <c r="B33" s="19">
        <v>1068</v>
      </c>
      <c r="C33" s="17">
        <v>0.9</v>
      </c>
      <c r="D33" s="20">
        <f t="shared" si="22"/>
        <v>0.58333333333333337</v>
      </c>
      <c r="E33" s="21">
        <f t="shared" si="23"/>
        <v>527.91666666666674</v>
      </c>
      <c r="F33" s="22">
        <f t="shared" si="27"/>
        <v>540.08333333333326</v>
      </c>
      <c r="G33" s="22">
        <f t="shared" si="24"/>
        <v>270.04166666666663</v>
      </c>
    </row>
    <row r="34" spans="1:7" x14ac:dyDescent="0.25">
      <c r="A34" s="19">
        <v>3.32</v>
      </c>
      <c r="B34" s="19">
        <v>1068</v>
      </c>
      <c r="C34" s="17">
        <v>0.09</v>
      </c>
      <c r="D34" s="20">
        <f t="shared" si="22"/>
        <v>0.55333333333333334</v>
      </c>
      <c r="E34" s="21">
        <f t="shared" si="23"/>
        <v>500.76666666666665</v>
      </c>
      <c r="F34" s="22">
        <f t="shared" si="27"/>
        <v>567.23333333333335</v>
      </c>
      <c r="G34" s="22">
        <f t="shared" si="24"/>
        <v>283.61666666666667</v>
      </c>
    </row>
    <row r="35" spans="1:7" x14ac:dyDescent="0.25">
      <c r="A35" s="19">
        <v>3</v>
      </c>
      <c r="B35" s="19">
        <v>1068</v>
      </c>
      <c r="C35" s="17">
        <v>0.9</v>
      </c>
      <c r="D35" s="20">
        <f t="shared" si="22"/>
        <v>0.5</v>
      </c>
      <c r="E35" s="21">
        <f t="shared" si="23"/>
        <v>452.5</v>
      </c>
      <c r="F35" s="22">
        <f>B35-E35</f>
        <v>615.5</v>
      </c>
      <c r="G35" s="22">
        <f t="shared" si="24"/>
        <v>307.75</v>
      </c>
    </row>
  </sheetData>
  <pageMargins left="0.7" right="0.7" top="0.75" bottom="0.75" header="0.3" footer="0.3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26D33-3F85-464D-BAE1-5A64B83806D4}">
  <dimension ref="A1:AG37"/>
  <sheetViews>
    <sheetView workbookViewId="0">
      <selection sqref="A1:XFD1048576"/>
    </sheetView>
  </sheetViews>
  <sheetFormatPr defaultRowHeight="15" x14ac:dyDescent="0.25"/>
  <cols>
    <col min="1" max="1" width="10.625" style="16" customWidth="1"/>
    <col min="2" max="2" width="16.875" style="16" bestFit="1" customWidth="1"/>
    <col min="3" max="3" width="6.25" style="16" customWidth="1"/>
    <col min="4" max="4" width="8.5" style="16" bestFit="1" customWidth="1"/>
    <col min="5" max="5" width="9.875" style="16" bestFit="1" customWidth="1"/>
    <col min="6" max="6" width="9.75" style="16" bestFit="1" customWidth="1"/>
    <col min="7" max="7" width="9.125" style="16" bestFit="1" customWidth="1"/>
    <col min="8" max="8" width="6.875" style="16" customWidth="1"/>
    <col min="9" max="9" width="10.125" style="16" bestFit="1" customWidth="1"/>
    <col min="10" max="10" width="16.875" style="16" bestFit="1" customWidth="1"/>
    <col min="11" max="11" width="5.875" style="16" customWidth="1"/>
    <col min="12" max="12" width="8.5" style="16" bestFit="1" customWidth="1"/>
    <col min="13" max="13" width="9.875" style="16" bestFit="1" customWidth="1"/>
    <col min="14" max="14" width="9.75" style="16" bestFit="1" customWidth="1"/>
    <col min="15" max="15" width="9.25" style="16" bestFit="1" customWidth="1"/>
    <col min="16" max="16" width="9" style="16"/>
    <col min="17" max="17" width="10.625" style="16" hidden="1" customWidth="1"/>
    <col min="18" max="18" width="16.875" style="16" hidden="1" customWidth="1"/>
    <col min="19" max="19" width="6.25" style="16" hidden="1" customWidth="1"/>
    <col min="20" max="20" width="8.5" style="16" hidden="1" customWidth="1"/>
    <col min="21" max="21" width="9.875" style="16" hidden="1" customWidth="1"/>
    <col min="22" max="22" width="9.75" style="16" hidden="1" customWidth="1"/>
    <col min="23" max="23" width="9.125" style="16" hidden="1" customWidth="1"/>
    <col min="24" max="24" width="12" style="16" hidden="1" customWidth="1"/>
    <col min="25" max="25" width="10.125" style="16" hidden="1" customWidth="1"/>
    <col min="26" max="26" width="16.875" style="16" hidden="1" customWidth="1"/>
    <col min="27" max="27" width="5.875" style="16" hidden="1" customWidth="1"/>
    <col min="28" max="28" width="8.5" style="16" hidden="1" customWidth="1"/>
    <col min="29" max="29" width="9.875" style="16" hidden="1" customWidth="1"/>
    <col min="30" max="30" width="9.75" style="16" hidden="1" customWidth="1"/>
    <col min="31" max="31" width="9.25" style="16" hidden="1" customWidth="1"/>
    <col min="32" max="33" width="0" style="16" hidden="1" customWidth="1"/>
    <col min="34" max="16384" width="9" style="16"/>
  </cols>
  <sheetData>
    <row r="1" spans="1:33" x14ac:dyDescent="0.25">
      <c r="A1" s="15" t="s">
        <v>0</v>
      </c>
      <c r="B1" s="15"/>
      <c r="C1" s="15"/>
      <c r="D1" s="15" t="s">
        <v>20</v>
      </c>
      <c r="E1" s="15"/>
      <c r="F1" s="15"/>
      <c r="G1" s="15"/>
      <c r="I1" s="15" t="s">
        <v>0</v>
      </c>
      <c r="J1" s="15"/>
      <c r="K1" s="15"/>
      <c r="L1" s="15" t="s">
        <v>20</v>
      </c>
      <c r="M1" s="28"/>
      <c r="N1" s="28"/>
      <c r="O1" s="28"/>
      <c r="Q1" s="15" t="s">
        <v>0</v>
      </c>
      <c r="R1" s="15"/>
      <c r="S1" s="15"/>
      <c r="T1" s="15" t="s">
        <v>18</v>
      </c>
      <c r="U1" s="15"/>
      <c r="V1" s="15"/>
      <c r="W1" s="15"/>
      <c r="Y1" s="15" t="s">
        <v>0</v>
      </c>
      <c r="Z1" s="15"/>
      <c r="AA1" s="15"/>
      <c r="AB1" s="15" t="s">
        <v>18</v>
      </c>
      <c r="AC1" s="28"/>
      <c r="AD1" s="28"/>
      <c r="AE1" s="28"/>
    </row>
    <row r="2" spans="1:33" x14ac:dyDescent="0.25">
      <c r="A2" s="17"/>
      <c r="B2" s="17"/>
      <c r="C2" s="17"/>
      <c r="D2" s="17"/>
      <c r="E2" s="17"/>
      <c r="F2" s="17"/>
      <c r="G2" s="17"/>
      <c r="Q2" s="17"/>
      <c r="R2" s="17"/>
      <c r="S2" s="17"/>
      <c r="T2" s="17"/>
      <c r="U2" s="17"/>
      <c r="V2" s="17"/>
      <c r="W2" s="17"/>
    </row>
    <row r="3" spans="1:33" x14ac:dyDescent="0.25">
      <c r="A3" s="25" t="s">
        <v>16</v>
      </c>
      <c r="E3" s="27"/>
      <c r="F3" s="27"/>
      <c r="I3" s="25" t="s">
        <v>17</v>
      </c>
      <c r="M3" s="27"/>
      <c r="N3" s="27"/>
      <c r="Q3" s="25" t="s">
        <v>16</v>
      </c>
      <c r="U3" s="27"/>
      <c r="V3" s="27"/>
      <c r="Y3" s="25" t="s">
        <v>17</v>
      </c>
      <c r="AC3" s="27"/>
      <c r="AD3" s="27"/>
    </row>
    <row r="4" spans="1:33" x14ac:dyDescent="0.25">
      <c r="A4" s="15" t="s">
        <v>9</v>
      </c>
      <c r="B4" s="15" t="s">
        <v>13</v>
      </c>
      <c r="C4" s="15"/>
      <c r="D4" s="15"/>
      <c r="E4" s="15" t="s">
        <v>11</v>
      </c>
      <c r="F4" s="18" t="s">
        <v>10</v>
      </c>
      <c r="G4" s="18" t="s">
        <v>19</v>
      </c>
      <c r="I4" s="15" t="s">
        <v>9</v>
      </c>
      <c r="J4" s="15" t="s">
        <v>13</v>
      </c>
      <c r="K4" s="15"/>
      <c r="L4" s="15"/>
      <c r="M4" s="15" t="s">
        <v>11</v>
      </c>
      <c r="N4" s="18" t="s">
        <v>10</v>
      </c>
      <c r="O4" s="18" t="s">
        <v>19</v>
      </c>
      <c r="Q4" s="15" t="s">
        <v>9</v>
      </c>
      <c r="R4" s="15" t="s">
        <v>13</v>
      </c>
      <c r="S4" s="15"/>
      <c r="T4" s="15"/>
      <c r="U4" s="15" t="s">
        <v>11</v>
      </c>
      <c r="V4" s="18" t="s">
        <v>10</v>
      </c>
      <c r="W4" s="18" t="s">
        <v>19</v>
      </c>
      <c r="Y4" s="15" t="s">
        <v>9</v>
      </c>
      <c r="Z4" s="15" t="s">
        <v>13</v>
      </c>
      <c r="AA4" s="15"/>
      <c r="AB4" s="15"/>
      <c r="AC4" s="15" t="s">
        <v>11</v>
      </c>
      <c r="AD4" s="18" t="s">
        <v>10</v>
      </c>
      <c r="AE4" s="18" t="s">
        <v>19</v>
      </c>
      <c r="AF4" s="26"/>
    </row>
    <row r="5" spans="1:33" x14ac:dyDescent="0.25">
      <c r="A5" s="19">
        <v>6</v>
      </c>
      <c r="B5" s="19">
        <v>2244</v>
      </c>
      <c r="C5" s="17">
        <v>0.9</v>
      </c>
      <c r="D5" s="20">
        <v>1</v>
      </c>
      <c r="E5" s="30">
        <f>B5*C5*D5</f>
        <v>2019.6000000000001</v>
      </c>
      <c r="F5" s="31">
        <f>B5-E5</f>
        <v>224.39999999999986</v>
      </c>
      <c r="G5" s="31">
        <f>F5/2</f>
        <v>112.19999999999993</v>
      </c>
      <c r="I5" s="19">
        <v>6</v>
      </c>
      <c r="J5" s="19">
        <v>2692.8</v>
      </c>
      <c r="K5" s="17">
        <v>0.9</v>
      </c>
      <c r="L5" s="20">
        <v>1</v>
      </c>
      <c r="M5" s="21">
        <f>J5*K5*L5</f>
        <v>2423.5200000000004</v>
      </c>
      <c r="N5" s="22">
        <f>J5-M5</f>
        <v>269.27999999999975</v>
      </c>
      <c r="O5" s="22">
        <f>N5/2</f>
        <v>134.63999999999987</v>
      </c>
      <c r="Q5" s="19">
        <v>6</v>
      </c>
      <c r="R5" s="19">
        <v>2640</v>
      </c>
      <c r="S5" s="17">
        <v>0.9</v>
      </c>
      <c r="T5" s="20">
        <v>1</v>
      </c>
      <c r="U5" s="21">
        <v>2237.5</v>
      </c>
      <c r="V5" s="22">
        <f>R5-U5</f>
        <v>402.5</v>
      </c>
      <c r="W5" s="22">
        <f>V5/2</f>
        <v>201.25</v>
      </c>
      <c r="Y5" s="19">
        <v>6</v>
      </c>
      <c r="Z5" s="19">
        <v>3168</v>
      </c>
      <c r="AA5" s="17">
        <v>0.9</v>
      </c>
      <c r="AB5" s="20">
        <v>1</v>
      </c>
      <c r="AC5" s="21">
        <v>2685</v>
      </c>
      <c r="AD5" s="22">
        <f>Z5-AC5</f>
        <v>483</v>
      </c>
      <c r="AE5" s="22">
        <f>AD5/2</f>
        <v>241.5</v>
      </c>
      <c r="AF5" s="23"/>
    </row>
    <row r="6" spans="1:33" x14ac:dyDescent="0.25">
      <c r="A6" s="19">
        <v>5.93</v>
      </c>
      <c r="B6" s="19">
        <v>2244</v>
      </c>
      <c r="C6" s="17">
        <v>0.9</v>
      </c>
      <c r="D6" s="20">
        <f>A6/$Q$5</f>
        <v>0.98833333333333329</v>
      </c>
      <c r="E6" s="30">
        <f>B6*C6*D6</f>
        <v>1996.038</v>
      </c>
      <c r="F6" s="31">
        <f t="shared" ref="F6:F20" si="0">B6-E6</f>
        <v>247.96199999999999</v>
      </c>
      <c r="G6" s="31">
        <f t="shared" ref="G6:G20" si="1">F6/2</f>
        <v>123.98099999999999</v>
      </c>
      <c r="I6" s="19">
        <v>5.93</v>
      </c>
      <c r="J6" s="19">
        <v>2692.8</v>
      </c>
      <c r="K6" s="17">
        <v>0.9</v>
      </c>
      <c r="L6" s="20">
        <f>I6/$Q$5</f>
        <v>0.98833333333333329</v>
      </c>
      <c r="M6" s="21">
        <f t="shared" ref="M6:M18" si="2">J6*K6*L6</f>
        <v>2395.2456000000002</v>
      </c>
      <c r="N6" s="22">
        <f>J6-M6</f>
        <v>297.55439999999999</v>
      </c>
      <c r="O6" s="22">
        <f t="shared" ref="O6:O18" si="3">N6/2</f>
        <v>148.77719999999999</v>
      </c>
      <c r="Q6" s="19">
        <v>5.93</v>
      </c>
      <c r="R6" s="19">
        <v>2640</v>
      </c>
      <c r="S6" s="17">
        <v>0.9</v>
      </c>
      <c r="T6" s="20">
        <f>Q6/$Q$5</f>
        <v>0.98833333333333329</v>
      </c>
      <c r="U6" s="21">
        <f>$U$5*T6</f>
        <v>2211.395833333333</v>
      </c>
      <c r="V6" s="22">
        <f>R6-U6</f>
        <v>428.60416666666697</v>
      </c>
      <c r="W6" s="22">
        <f t="shared" ref="W6:W19" si="4">V6/2</f>
        <v>214.30208333333348</v>
      </c>
      <c r="Y6" s="19">
        <v>5.93</v>
      </c>
      <c r="Z6" s="19">
        <v>3168</v>
      </c>
      <c r="AA6" s="17">
        <v>0.9</v>
      </c>
      <c r="AB6" s="20">
        <f>Y6/$Q$5</f>
        <v>0.98833333333333329</v>
      </c>
      <c r="AC6" s="21">
        <f>$AC$5*AB6</f>
        <v>2653.6749999999997</v>
      </c>
      <c r="AD6" s="22">
        <f>Z6-AC6</f>
        <v>514.32500000000027</v>
      </c>
      <c r="AE6" s="22">
        <f t="shared" ref="AE6:AE17" si="5">AD6/2</f>
        <v>257.16250000000014</v>
      </c>
      <c r="AF6" s="23"/>
    </row>
    <row r="7" spans="1:33" x14ac:dyDescent="0.25">
      <c r="A7" s="19">
        <v>5.75</v>
      </c>
      <c r="B7" s="19">
        <v>2244</v>
      </c>
      <c r="C7" s="17">
        <v>0.9</v>
      </c>
      <c r="D7" s="20">
        <f>A7/$Q$5</f>
        <v>0.95833333333333337</v>
      </c>
      <c r="E7" s="30">
        <f t="shared" ref="E7" si="6">B7*C7*D7</f>
        <v>1935.4500000000003</v>
      </c>
      <c r="F7" s="31">
        <f t="shared" ref="F7" si="7">B7-E7</f>
        <v>308.54999999999973</v>
      </c>
      <c r="G7" s="31">
        <f t="shared" ref="G7" si="8">F7/2</f>
        <v>154.27499999999986</v>
      </c>
      <c r="I7" s="19">
        <v>5.75</v>
      </c>
      <c r="J7" s="19">
        <v>2692.8</v>
      </c>
      <c r="K7" s="17">
        <v>0.9</v>
      </c>
      <c r="L7" s="20">
        <f>I7/$Q$5</f>
        <v>0.95833333333333337</v>
      </c>
      <c r="M7" s="21">
        <f t="shared" ref="M7" si="9">J7*K7*L7</f>
        <v>2322.5400000000004</v>
      </c>
      <c r="N7" s="22">
        <f>J7-M7</f>
        <v>370.25999999999976</v>
      </c>
      <c r="O7" s="22">
        <f t="shared" ref="O7" si="10">N7/2</f>
        <v>185.12999999999988</v>
      </c>
      <c r="Q7" s="19">
        <v>5.5</v>
      </c>
      <c r="R7" s="19">
        <v>2640</v>
      </c>
      <c r="S7" s="17">
        <v>0.9</v>
      </c>
      <c r="T7" s="20">
        <f t="shared" ref="T7:T19" si="11">Q7/$Q$5</f>
        <v>0.91666666666666663</v>
      </c>
      <c r="U7" s="21">
        <f t="shared" ref="U7:U18" si="12">$U$5*T7</f>
        <v>2051.0416666666665</v>
      </c>
      <c r="V7" s="22">
        <f t="shared" ref="V7" si="13">R7-U7</f>
        <v>588.95833333333348</v>
      </c>
      <c r="W7" s="22">
        <f t="shared" si="4"/>
        <v>294.47916666666674</v>
      </c>
      <c r="Y7" s="19">
        <v>5.5</v>
      </c>
      <c r="Z7" s="19">
        <v>3168</v>
      </c>
      <c r="AA7" s="17">
        <v>0.9</v>
      </c>
      <c r="AB7" s="20">
        <f t="shared" ref="AB7:AB17" si="14">Y7/$Q$5</f>
        <v>0.91666666666666663</v>
      </c>
      <c r="AC7" s="21">
        <f t="shared" ref="AC7:AC16" si="15">$AC$5*AB7</f>
        <v>2461.25</v>
      </c>
      <c r="AD7" s="22">
        <f t="shared" ref="AD7" si="16">Z7-AC7</f>
        <v>706.75</v>
      </c>
      <c r="AE7" s="22">
        <f t="shared" si="5"/>
        <v>353.375</v>
      </c>
    </row>
    <row r="8" spans="1:33" x14ac:dyDescent="0.25">
      <c r="A8" s="19">
        <v>5.5</v>
      </c>
      <c r="B8" s="19">
        <v>2244</v>
      </c>
      <c r="C8" s="17">
        <v>0.9</v>
      </c>
      <c r="D8" s="20">
        <f t="shared" ref="D8:D20" si="17">A8/$Q$5</f>
        <v>0.91666666666666663</v>
      </c>
      <c r="E8" s="30">
        <f t="shared" ref="E8:E20" si="18">B8*C8*D8</f>
        <v>1851.3</v>
      </c>
      <c r="F8" s="31">
        <f t="shared" si="0"/>
        <v>392.70000000000005</v>
      </c>
      <c r="G8" s="31">
        <f t="shared" si="1"/>
        <v>196.35000000000002</v>
      </c>
      <c r="I8" s="19">
        <v>5.5</v>
      </c>
      <c r="J8" s="19">
        <v>2692.8</v>
      </c>
      <c r="K8" s="17">
        <v>0.9</v>
      </c>
      <c r="L8" s="20">
        <f t="shared" ref="L8:L18" si="19">I8/$Q$5</f>
        <v>0.91666666666666663</v>
      </c>
      <c r="M8" s="21">
        <f t="shared" si="2"/>
        <v>2221.5600000000004</v>
      </c>
      <c r="N8" s="22">
        <f t="shared" ref="N8" si="20">J8-M8</f>
        <v>471.23999999999978</v>
      </c>
      <c r="O8" s="22">
        <f t="shared" si="3"/>
        <v>235.61999999999989</v>
      </c>
      <c r="Q8" s="19">
        <v>5.25</v>
      </c>
      <c r="R8" s="19">
        <v>2640</v>
      </c>
      <c r="S8" s="17">
        <v>0.9</v>
      </c>
      <c r="T8" s="20">
        <f t="shared" si="11"/>
        <v>0.875</v>
      </c>
      <c r="U8" s="21">
        <f t="shared" si="12"/>
        <v>1957.8125</v>
      </c>
      <c r="V8" s="22">
        <f>R8-U8</f>
        <v>682.1875</v>
      </c>
      <c r="W8" s="22">
        <f t="shared" si="4"/>
        <v>341.09375</v>
      </c>
      <c r="Y8" s="19">
        <v>5.25</v>
      </c>
      <c r="Z8" s="19">
        <v>3168</v>
      </c>
      <c r="AA8" s="17">
        <v>0.9</v>
      </c>
      <c r="AB8" s="20">
        <f t="shared" si="14"/>
        <v>0.875</v>
      </c>
      <c r="AC8" s="21">
        <f t="shared" si="15"/>
        <v>2349.375</v>
      </c>
      <c r="AD8" s="22">
        <f>Z8-AC8</f>
        <v>818.625</v>
      </c>
      <c r="AE8" s="22">
        <f t="shared" si="5"/>
        <v>409.3125</v>
      </c>
    </row>
    <row r="9" spans="1:33" x14ac:dyDescent="0.25">
      <c r="A9" s="19">
        <v>5.25</v>
      </c>
      <c r="B9" s="19">
        <v>2244</v>
      </c>
      <c r="C9" s="17">
        <v>0.9</v>
      </c>
      <c r="D9" s="20">
        <f t="shared" si="17"/>
        <v>0.875</v>
      </c>
      <c r="E9" s="30">
        <f t="shared" si="18"/>
        <v>1767.15</v>
      </c>
      <c r="F9" s="31">
        <f t="shared" si="0"/>
        <v>476.84999999999991</v>
      </c>
      <c r="G9" s="31">
        <f t="shared" si="1"/>
        <v>238.42499999999995</v>
      </c>
      <c r="I9" s="19">
        <v>5.25</v>
      </c>
      <c r="J9" s="19">
        <v>2692.8</v>
      </c>
      <c r="K9" s="17">
        <v>0.9</v>
      </c>
      <c r="L9" s="20">
        <f t="shared" si="19"/>
        <v>0.875</v>
      </c>
      <c r="M9" s="21">
        <f t="shared" si="2"/>
        <v>2120.5800000000004</v>
      </c>
      <c r="N9" s="22">
        <f>J9-M9</f>
        <v>572.2199999999998</v>
      </c>
      <c r="O9" s="22">
        <f t="shared" si="3"/>
        <v>286.1099999999999</v>
      </c>
      <c r="Q9" s="19">
        <v>5</v>
      </c>
      <c r="R9" s="19">
        <v>2640</v>
      </c>
      <c r="S9" s="17">
        <v>0.9</v>
      </c>
      <c r="T9" s="20">
        <f t="shared" si="11"/>
        <v>0.83333333333333337</v>
      </c>
      <c r="U9" s="21">
        <f t="shared" si="12"/>
        <v>1864.5833333333335</v>
      </c>
      <c r="V9" s="22">
        <f t="shared" ref="V9:V18" si="21">R9-U9</f>
        <v>775.41666666666652</v>
      </c>
      <c r="W9" s="22">
        <f t="shared" si="4"/>
        <v>387.70833333333326</v>
      </c>
      <c r="Y9" s="19">
        <v>5</v>
      </c>
      <c r="Z9" s="19">
        <v>3168</v>
      </c>
      <c r="AA9" s="17">
        <v>0.9</v>
      </c>
      <c r="AB9" s="20">
        <f t="shared" si="14"/>
        <v>0.83333333333333337</v>
      </c>
      <c r="AC9" s="21">
        <f t="shared" si="15"/>
        <v>2237.5</v>
      </c>
      <c r="AD9" s="22">
        <f t="shared" ref="AD9:AD17" si="22">Z9-AC9</f>
        <v>930.5</v>
      </c>
      <c r="AE9" s="22">
        <f t="shared" si="5"/>
        <v>465.25</v>
      </c>
    </row>
    <row r="10" spans="1:33" x14ac:dyDescent="0.25">
      <c r="A10" s="19">
        <v>5</v>
      </c>
      <c r="B10" s="19">
        <v>2244</v>
      </c>
      <c r="C10" s="17">
        <v>0.9</v>
      </c>
      <c r="D10" s="20">
        <f t="shared" si="17"/>
        <v>0.83333333333333337</v>
      </c>
      <c r="E10" s="30">
        <f t="shared" si="18"/>
        <v>1683.0000000000002</v>
      </c>
      <c r="F10" s="31">
        <f t="shared" si="0"/>
        <v>560.99999999999977</v>
      </c>
      <c r="G10" s="31">
        <f t="shared" si="1"/>
        <v>280.49999999999989</v>
      </c>
      <c r="I10" s="19">
        <v>5</v>
      </c>
      <c r="J10" s="19">
        <v>2692.8</v>
      </c>
      <c r="K10" s="17">
        <v>0.9</v>
      </c>
      <c r="L10" s="20">
        <f t="shared" si="19"/>
        <v>0.83333333333333337</v>
      </c>
      <c r="M10" s="21">
        <f t="shared" si="2"/>
        <v>2019.6000000000004</v>
      </c>
      <c r="N10" s="22">
        <f t="shared" ref="N10:N18" si="23">J10-M10</f>
        <v>673.19999999999982</v>
      </c>
      <c r="O10" s="22">
        <f t="shared" si="3"/>
        <v>336.59999999999991</v>
      </c>
      <c r="Q10" s="19">
        <v>4.5</v>
      </c>
      <c r="R10" s="19">
        <v>2640</v>
      </c>
      <c r="S10" s="17">
        <v>0.9</v>
      </c>
      <c r="T10" s="20">
        <f t="shared" si="11"/>
        <v>0.75</v>
      </c>
      <c r="U10" s="21">
        <f t="shared" si="12"/>
        <v>1678.125</v>
      </c>
      <c r="V10" s="22">
        <f t="shared" si="21"/>
        <v>961.875</v>
      </c>
      <c r="W10" s="22">
        <f t="shared" si="4"/>
        <v>480.9375</v>
      </c>
      <c r="Y10" s="19">
        <v>4.5</v>
      </c>
      <c r="Z10" s="19">
        <v>3168</v>
      </c>
      <c r="AA10" s="17">
        <v>0.9</v>
      </c>
      <c r="AB10" s="20">
        <f t="shared" si="14"/>
        <v>0.75</v>
      </c>
      <c r="AC10" s="21">
        <f t="shared" si="15"/>
        <v>2013.75</v>
      </c>
      <c r="AD10" s="22">
        <f t="shared" si="22"/>
        <v>1154.25</v>
      </c>
      <c r="AE10" s="22">
        <f t="shared" si="5"/>
        <v>577.125</v>
      </c>
    </row>
    <row r="11" spans="1:33" x14ac:dyDescent="0.25">
      <c r="A11" s="19">
        <v>4.5</v>
      </c>
      <c r="B11" s="19">
        <v>2244</v>
      </c>
      <c r="C11" s="17">
        <v>0.9</v>
      </c>
      <c r="D11" s="20">
        <f t="shared" si="17"/>
        <v>0.75</v>
      </c>
      <c r="E11" s="30">
        <f t="shared" si="18"/>
        <v>1514.7</v>
      </c>
      <c r="F11" s="31">
        <f t="shared" si="0"/>
        <v>729.3</v>
      </c>
      <c r="G11" s="31">
        <f t="shared" si="1"/>
        <v>364.65</v>
      </c>
      <c r="I11" s="19">
        <v>4.5</v>
      </c>
      <c r="J11" s="19">
        <v>2692.8</v>
      </c>
      <c r="K11" s="17">
        <v>0.9</v>
      </c>
      <c r="L11" s="20">
        <f t="shared" si="19"/>
        <v>0.75</v>
      </c>
      <c r="M11" s="21">
        <f t="shared" si="2"/>
        <v>1817.6400000000003</v>
      </c>
      <c r="N11" s="22">
        <f t="shared" si="23"/>
        <v>875.15999999999985</v>
      </c>
      <c r="O11" s="22">
        <f t="shared" si="3"/>
        <v>437.57999999999993</v>
      </c>
      <c r="Q11" s="19">
        <v>4.46</v>
      </c>
      <c r="R11" s="19">
        <v>2640</v>
      </c>
      <c r="S11" s="17">
        <v>0.9</v>
      </c>
      <c r="T11" s="20">
        <f t="shared" si="11"/>
        <v>0.74333333333333329</v>
      </c>
      <c r="U11" s="21">
        <f t="shared" si="12"/>
        <v>1663.2083333333333</v>
      </c>
      <c r="V11" s="22">
        <f t="shared" si="21"/>
        <v>976.79166666666674</v>
      </c>
      <c r="W11" s="22">
        <f t="shared" si="4"/>
        <v>488.39583333333337</v>
      </c>
      <c r="Y11" s="19">
        <v>4.46</v>
      </c>
      <c r="Z11" s="19">
        <v>3168</v>
      </c>
      <c r="AA11" s="17">
        <v>0.9</v>
      </c>
      <c r="AB11" s="20">
        <f t="shared" si="14"/>
        <v>0.74333333333333329</v>
      </c>
      <c r="AC11" s="21">
        <f t="shared" si="15"/>
        <v>1995.85</v>
      </c>
      <c r="AD11" s="22">
        <f t="shared" si="22"/>
        <v>1172.1500000000001</v>
      </c>
      <c r="AE11" s="22">
        <f t="shared" si="5"/>
        <v>586.07500000000005</v>
      </c>
    </row>
    <row r="12" spans="1:33" x14ac:dyDescent="0.25">
      <c r="A12" s="19">
        <v>4.46</v>
      </c>
      <c r="B12" s="19">
        <v>2244</v>
      </c>
      <c r="C12" s="17">
        <v>0.9</v>
      </c>
      <c r="D12" s="20">
        <f t="shared" si="17"/>
        <v>0.74333333333333329</v>
      </c>
      <c r="E12" s="30">
        <f t="shared" si="18"/>
        <v>1501.2360000000001</v>
      </c>
      <c r="F12" s="31">
        <f t="shared" si="0"/>
        <v>742.7639999999999</v>
      </c>
      <c r="G12" s="31">
        <f t="shared" si="1"/>
        <v>371.38199999999995</v>
      </c>
      <c r="I12" s="19">
        <v>4.46</v>
      </c>
      <c r="J12" s="19">
        <v>2692.8</v>
      </c>
      <c r="K12" s="17">
        <v>0.9</v>
      </c>
      <c r="L12" s="20">
        <f t="shared" si="19"/>
        <v>0.74333333333333329</v>
      </c>
      <c r="M12" s="21">
        <f t="shared" si="2"/>
        <v>1801.4832000000001</v>
      </c>
      <c r="N12" s="22">
        <f t="shared" si="23"/>
        <v>891.31680000000006</v>
      </c>
      <c r="O12" s="22">
        <f t="shared" si="3"/>
        <v>445.65840000000003</v>
      </c>
      <c r="Q12" s="19">
        <v>4.3899999999999997</v>
      </c>
      <c r="R12" s="19">
        <v>2640</v>
      </c>
      <c r="S12" s="17">
        <v>0.9</v>
      </c>
      <c r="T12" s="20">
        <f t="shared" si="11"/>
        <v>0.73166666666666658</v>
      </c>
      <c r="U12" s="21">
        <f t="shared" si="12"/>
        <v>1637.1041666666665</v>
      </c>
      <c r="V12" s="22">
        <f t="shared" si="21"/>
        <v>1002.8958333333335</v>
      </c>
      <c r="W12" s="22">
        <f t="shared" si="4"/>
        <v>501.44791666666674</v>
      </c>
      <c r="Y12" s="19">
        <v>4</v>
      </c>
      <c r="Z12" s="19">
        <v>3168</v>
      </c>
      <c r="AA12" s="17">
        <v>0.9</v>
      </c>
      <c r="AB12" s="20">
        <f t="shared" si="14"/>
        <v>0.66666666666666663</v>
      </c>
      <c r="AC12" s="21">
        <f t="shared" si="15"/>
        <v>1790</v>
      </c>
      <c r="AD12" s="22">
        <f t="shared" si="22"/>
        <v>1378</v>
      </c>
      <c r="AE12" s="22">
        <f t="shared" si="5"/>
        <v>689</v>
      </c>
    </row>
    <row r="13" spans="1:33" x14ac:dyDescent="0.25">
      <c r="A13" s="19">
        <v>4.3899999999999997</v>
      </c>
      <c r="B13" s="19">
        <v>2244</v>
      </c>
      <c r="C13" s="17">
        <v>0.9</v>
      </c>
      <c r="D13" s="20">
        <f t="shared" si="17"/>
        <v>0.73166666666666658</v>
      </c>
      <c r="E13" s="30">
        <f t="shared" si="18"/>
        <v>1477.674</v>
      </c>
      <c r="F13" s="31">
        <f t="shared" si="0"/>
        <v>766.32600000000002</v>
      </c>
      <c r="G13" s="31">
        <f t="shared" si="1"/>
        <v>383.16300000000001</v>
      </c>
      <c r="I13" s="19">
        <v>4</v>
      </c>
      <c r="J13" s="19">
        <v>2692.8</v>
      </c>
      <c r="K13" s="17">
        <v>0.9</v>
      </c>
      <c r="L13" s="20">
        <f t="shared" si="19"/>
        <v>0.66666666666666663</v>
      </c>
      <c r="M13" s="21">
        <f t="shared" si="2"/>
        <v>1615.6800000000003</v>
      </c>
      <c r="N13" s="22">
        <f t="shared" si="23"/>
        <v>1077.1199999999999</v>
      </c>
      <c r="O13" s="22">
        <f t="shared" si="3"/>
        <v>538.55999999999995</v>
      </c>
      <c r="Q13" s="19">
        <v>4</v>
      </c>
      <c r="R13" s="19">
        <v>2640</v>
      </c>
      <c r="S13" s="17">
        <v>0.9</v>
      </c>
      <c r="T13" s="20">
        <f t="shared" si="11"/>
        <v>0.66666666666666663</v>
      </c>
      <c r="U13" s="21">
        <f t="shared" si="12"/>
        <v>1491.6666666666665</v>
      </c>
      <c r="V13" s="22">
        <f t="shared" si="21"/>
        <v>1148.3333333333335</v>
      </c>
      <c r="W13" s="22">
        <f t="shared" si="4"/>
        <v>574.16666666666674</v>
      </c>
      <c r="Y13" s="19">
        <v>3.66</v>
      </c>
      <c r="Z13" s="19">
        <v>3168</v>
      </c>
      <c r="AA13" s="17">
        <v>0.9</v>
      </c>
      <c r="AB13" s="20">
        <f t="shared" si="14"/>
        <v>0.61</v>
      </c>
      <c r="AC13" s="21">
        <f t="shared" si="15"/>
        <v>1637.85</v>
      </c>
      <c r="AD13" s="22">
        <f t="shared" si="22"/>
        <v>1530.15</v>
      </c>
      <c r="AE13" s="22">
        <f t="shared" si="5"/>
        <v>765.07500000000005</v>
      </c>
    </row>
    <row r="14" spans="1:33" x14ac:dyDescent="0.25">
      <c r="A14" s="19">
        <v>4</v>
      </c>
      <c r="B14" s="19">
        <v>2244</v>
      </c>
      <c r="C14" s="17">
        <v>0.9</v>
      </c>
      <c r="D14" s="20">
        <f t="shared" si="17"/>
        <v>0.66666666666666663</v>
      </c>
      <c r="E14" s="30">
        <f t="shared" si="18"/>
        <v>1346.4</v>
      </c>
      <c r="F14" s="31">
        <f t="shared" si="0"/>
        <v>897.59999999999991</v>
      </c>
      <c r="G14" s="31">
        <f t="shared" si="1"/>
        <v>448.79999999999995</v>
      </c>
      <c r="I14" s="19">
        <v>3.66</v>
      </c>
      <c r="J14" s="19">
        <v>2692.8</v>
      </c>
      <c r="K14" s="17">
        <v>0.9</v>
      </c>
      <c r="L14" s="20">
        <f t="shared" si="19"/>
        <v>0.61</v>
      </c>
      <c r="M14" s="21">
        <f t="shared" si="2"/>
        <v>1478.3472000000002</v>
      </c>
      <c r="N14" s="22">
        <f t="shared" si="23"/>
        <v>1214.4528</v>
      </c>
      <c r="O14" s="22">
        <f t="shared" si="3"/>
        <v>607.22640000000001</v>
      </c>
      <c r="Q14" s="19">
        <v>3.96</v>
      </c>
      <c r="R14" s="19">
        <v>2640</v>
      </c>
      <c r="S14" s="17">
        <v>0.9</v>
      </c>
      <c r="T14" s="20">
        <f t="shared" si="11"/>
        <v>0.66</v>
      </c>
      <c r="U14" s="21">
        <f t="shared" si="12"/>
        <v>1476.75</v>
      </c>
      <c r="V14" s="22">
        <f t="shared" si="21"/>
        <v>1163.25</v>
      </c>
      <c r="W14" s="22">
        <f t="shared" si="4"/>
        <v>581.625</v>
      </c>
      <c r="Y14" s="19">
        <v>3.5</v>
      </c>
      <c r="Z14" s="19">
        <v>3168</v>
      </c>
      <c r="AA14" s="17">
        <v>0.9</v>
      </c>
      <c r="AB14" s="20">
        <f t="shared" si="14"/>
        <v>0.58333333333333337</v>
      </c>
      <c r="AC14" s="21">
        <f t="shared" si="15"/>
        <v>1566.25</v>
      </c>
      <c r="AD14" s="22">
        <f t="shared" si="22"/>
        <v>1601.75</v>
      </c>
      <c r="AE14" s="22">
        <f t="shared" si="5"/>
        <v>800.875</v>
      </c>
    </row>
    <row r="15" spans="1:33" x14ac:dyDescent="0.25">
      <c r="A15" s="19">
        <v>3.96</v>
      </c>
      <c r="B15" s="19">
        <v>2244</v>
      </c>
      <c r="C15" s="17">
        <v>0.9</v>
      </c>
      <c r="D15" s="20">
        <f t="shared" si="17"/>
        <v>0.66</v>
      </c>
      <c r="E15" s="30">
        <f t="shared" si="18"/>
        <v>1332.9360000000001</v>
      </c>
      <c r="F15" s="31">
        <f t="shared" si="0"/>
        <v>911.06399999999985</v>
      </c>
      <c r="G15" s="31">
        <f t="shared" si="1"/>
        <v>455.53199999999993</v>
      </c>
      <c r="H15" s="24"/>
      <c r="I15" s="19">
        <v>3.5</v>
      </c>
      <c r="J15" s="19">
        <v>2692.8</v>
      </c>
      <c r="K15" s="17">
        <v>0.9</v>
      </c>
      <c r="L15" s="20">
        <f t="shared" si="19"/>
        <v>0.58333333333333337</v>
      </c>
      <c r="M15" s="21">
        <f t="shared" si="2"/>
        <v>1413.7200000000003</v>
      </c>
      <c r="N15" s="22">
        <f t="shared" si="23"/>
        <v>1279.08</v>
      </c>
      <c r="O15" s="22">
        <f t="shared" si="3"/>
        <v>639.54</v>
      </c>
      <c r="Q15" s="19">
        <v>3.66</v>
      </c>
      <c r="R15" s="19">
        <v>2640</v>
      </c>
      <c r="S15" s="17">
        <v>0.9</v>
      </c>
      <c r="T15" s="20">
        <f t="shared" si="11"/>
        <v>0.61</v>
      </c>
      <c r="U15" s="21">
        <f t="shared" si="12"/>
        <v>1364.875</v>
      </c>
      <c r="V15" s="22">
        <f t="shared" si="21"/>
        <v>1275.125</v>
      </c>
      <c r="W15" s="22">
        <f t="shared" si="4"/>
        <v>637.5625</v>
      </c>
      <c r="X15" s="24"/>
      <c r="Y15" s="19">
        <v>3.38</v>
      </c>
      <c r="Z15" s="19">
        <v>3168</v>
      </c>
      <c r="AA15" s="17">
        <v>0.9</v>
      </c>
      <c r="AB15" s="20">
        <f t="shared" si="14"/>
        <v>0.56333333333333335</v>
      </c>
      <c r="AC15" s="21">
        <f t="shared" si="15"/>
        <v>1512.55</v>
      </c>
      <c r="AD15" s="22">
        <f t="shared" si="22"/>
        <v>1655.45</v>
      </c>
      <c r="AE15" s="22">
        <f t="shared" si="5"/>
        <v>827.72500000000002</v>
      </c>
      <c r="AF15" s="23"/>
      <c r="AG15" s="23"/>
    </row>
    <row r="16" spans="1:33" x14ac:dyDescent="0.25">
      <c r="A16" s="19">
        <v>3.66</v>
      </c>
      <c r="B16" s="19">
        <v>2244</v>
      </c>
      <c r="C16" s="17">
        <v>0.9</v>
      </c>
      <c r="D16" s="20">
        <f t="shared" si="17"/>
        <v>0.61</v>
      </c>
      <c r="E16" s="30">
        <f t="shared" si="18"/>
        <v>1231.9560000000001</v>
      </c>
      <c r="F16" s="31">
        <f t="shared" si="0"/>
        <v>1012.0439999999999</v>
      </c>
      <c r="G16" s="31">
        <f t="shared" si="1"/>
        <v>506.02199999999993</v>
      </c>
      <c r="I16" s="19">
        <v>3.38</v>
      </c>
      <c r="J16" s="19">
        <v>2692.8</v>
      </c>
      <c r="K16" s="17">
        <v>0.9</v>
      </c>
      <c r="L16" s="20">
        <f t="shared" si="19"/>
        <v>0.56333333333333335</v>
      </c>
      <c r="M16" s="21">
        <f t="shared" si="2"/>
        <v>1365.2496000000003</v>
      </c>
      <c r="N16" s="22">
        <f t="shared" si="23"/>
        <v>1327.5503999999999</v>
      </c>
      <c r="O16" s="22">
        <f t="shared" si="3"/>
        <v>663.77519999999993</v>
      </c>
      <c r="Q16" s="19">
        <v>3.5</v>
      </c>
      <c r="R16" s="19">
        <v>2640</v>
      </c>
      <c r="S16" s="17">
        <v>0.9</v>
      </c>
      <c r="T16" s="20">
        <f t="shared" si="11"/>
        <v>0.58333333333333337</v>
      </c>
      <c r="U16" s="21">
        <f t="shared" si="12"/>
        <v>1305.2083333333335</v>
      </c>
      <c r="V16" s="22">
        <f t="shared" si="21"/>
        <v>1334.7916666666665</v>
      </c>
      <c r="W16" s="22">
        <f t="shared" si="4"/>
        <v>667.39583333333326</v>
      </c>
      <c r="Y16" s="19">
        <v>3.32</v>
      </c>
      <c r="Z16" s="19">
        <v>3168</v>
      </c>
      <c r="AA16" s="17">
        <v>0.9</v>
      </c>
      <c r="AB16" s="20">
        <f t="shared" si="14"/>
        <v>0.55333333333333334</v>
      </c>
      <c r="AC16" s="21">
        <f t="shared" si="15"/>
        <v>1485.7</v>
      </c>
      <c r="AD16" s="22">
        <f t="shared" si="22"/>
        <v>1682.3</v>
      </c>
      <c r="AE16" s="22">
        <f t="shared" si="5"/>
        <v>841.15</v>
      </c>
      <c r="AG16" s="23"/>
    </row>
    <row r="17" spans="1:33" x14ac:dyDescent="0.25">
      <c r="A17" s="19">
        <v>3.5</v>
      </c>
      <c r="B17" s="19">
        <v>2244</v>
      </c>
      <c r="C17" s="17">
        <v>0.9</v>
      </c>
      <c r="D17" s="20">
        <f t="shared" si="17"/>
        <v>0.58333333333333337</v>
      </c>
      <c r="E17" s="30">
        <f t="shared" si="18"/>
        <v>1178.1000000000001</v>
      </c>
      <c r="F17" s="31">
        <f t="shared" si="0"/>
        <v>1065.8999999999999</v>
      </c>
      <c r="G17" s="31">
        <f t="shared" si="1"/>
        <v>532.94999999999993</v>
      </c>
      <c r="I17" s="19">
        <v>3.32</v>
      </c>
      <c r="J17" s="19">
        <v>2692.8</v>
      </c>
      <c r="K17" s="17">
        <v>0.9</v>
      </c>
      <c r="L17" s="20">
        <f t="shared" si="19"/>
        <v>0.55333333333333334</v>
      </c>
      <c r="M17" s="21">
        <f t="shared" si="2"/>
        <v>1341.0144000000003</v>
      </c>
      <c r="N17" s="22">
        <f t="shared" si="23"/>
        <v>1351.7855999999999</v>
      </c>
      <c r="O17" s="22">
        <f t="shared" si="3"/>
        <v>675.89279999999997</v>
      </c>
      <c r="Q17" s="19">
        <v>3.38</v>
      </c>
      <c r="R17" s="19">
        <v>2640</v>
      </c>
      <c r="S17" s="17">
        <v>0.9</v>
      </c>
      <c r="T17" s="20">
        <f t="shared" si="11"/>
        <v>0.56333333333333335</v>
      </c>
      <c r="U17" s="21">
        <f t="shared" si="12"/>
        <v>1260.4583333333335</v>
      </c>
      <c r="V17" s="22">
        <f t="shared" si="21"/>
        <v>1379.5416666666665</v>
      </c>
      <c r="W17" s="22">
        <f t="shared" si="4"/>
        <v>689.77083333333326</v>
      </c>
      <c r="Y17" s="19">
        <v>3</v>
      </c>
      <c r="Z17" s="19">
        <v>3168</v>
      </c>
      <c r="AA17" s="17">
        <v>0.9</v>
      </c>
      <c r="AB17" s="20">
        <f t="shared" si="14"/>
        <v>0.5</v>
      </c>
      <c r="AC17" s="21">
        <f>$AC$5*AB17</f>
        <v>1342.5</v>
      </c>
      <c r="AD17" s="22">
        <f t="shared" si="22"/>
        <v>1825.5</v>
      </c>
      <c r="AE17" s="22">
        <f t="shared" si="5"/>
        <v>912.75</v>
      </c>
      <c r="AG17" s="23"/>
    </row>
    <row r="18" spans="1:33" x14ac:dyDescent="0.25">
      <c r="A18" s="19">
        <v>3.38</v>
      </c>
      <c r="B18" s="19">
        <v>2244</v>
      </c>
      <c r="C18" s="17">
        <v>0.9</v>
      </c>
      <c r="D18" s="20">
        <f t="shared" si="17"/>
        <v>0.56333333333333335</v>
      </c>
      <c r="E18" s="30">
        <f t="shared" si="18"/>
        <v>1137.7080000000001</v>
      </c>
      <c r="F18" s="31">
        <f t="shared" si="0"/>
        <v>1106.2919999999999</v>
      </c>
      <c r="G18" s="31">
        <f t="shared" si="1"/>
        <v>553.14599999999996</v>
      </c>
      <c r="I18" s="19">
        <v>3</v>
      </c>
      <c r="J18" s="19">
        <v>2692.8</v>
      </c>
      <c r="K18" s="17">
        <v>0.9</v>
      </c>
      <c r="L18" s="20">
        <f t="shared" si="19"/>
        <v>0.5</v>
      </c>
      <c r="M18" s="21">
        <f t="shared" si="2"/>
        <v>1211.7600000000002</v>
      </c>
      <c r="N18" s="22">
        <f t="shared" si="23"/>
        <v>1481.04</v>
      </c>
      <c r="O18" s="22">
        <f t="shared" si="3"/>
        <v>740.52</v>
      </c>
      <c r="Q18" s="19">
        <v>3.32</v>
      </c>
      <c r="R18" s="19">
        <v>2640</v>
      </c>
      <c r="S18" s="17">
        <v>0.9</v>
      </c>
      <c r="T18" s="20">
        <f t="shared" si="11"/>
        <v>0.55333333333333334</v>
      </c>
      <c r="U18" s="21">
        <f t="shared" si="12"/>
        <v>1238.0833333333333</v>
      </c>
      <c r="V18" s="22">
        <f t="shared" si="21"/>
        <v>1401.9166666666667</v>
      </c>
      <c r="W18" s="22">
        <f t="shared" si="4"/>
        <v>700.95833333333337</v>
      </c>
      <c r="Y18" s="19"/>
      <c r="Z18" s="19"/>
      <c r="AA18" s="17"/>
      <c r="AB18" s="20"/>
      <c r="AC18" s="21"/>
      <c r="AD18" s="22"/>
      <c r="AE18" s="22"/>
    </row>
    <row r="19" spans="1:33" x14ac:dyDescent="0.25">
      <c r="A19" s="19">
        <v>3.32</v>
      </c>
      <c r="B19" s="19">
        <v>2244</v>
      </c>
      <c r="C19" s="17">
        <v>0.9</v>
      </c>
      <c r="D19" s="20">
        <f t="shared" si="17"/>
        <v>0.55333333333333334</v>
      </c>
      <c r="E19" s="30">
        <f t="shared" si="18"/>
        <v>1117.5120000000002</v>
      </c>
      <c r="F19" s="31">
        <f t="shared" si="0"/>
        <v>1126.4879999999998</v>
      </c>
      <c r="G19" s="31">
        <f t="shared" si="1"/>
        <v>563.24399999999991</v>
      </c>
      <c r="I19" s="19"/>
      <c r="J19" s="19"/>
      <c r="K19" s="17"/>
      <c r="L19" s="20"/>
      <c r="M19" s="21"/>
      <c r="N19" s="29"/>
      <c r="O19" s="29"/>
      <c r="Q19" s="19">
        <v>3</v>
      </c>
      <c r="R19" s="19">
        <v>2640</v>
      </c>
      <c r="S19" s="17">
        <v>0.9</v>
      </c>
      <c r="T19" s="20">
        <f t="shared" si="11"/>
        <v>0.5</v>
      </c>
      <c r="U19" s="21">
        <f>$U$5*T19</f>
        <v>1118.75</v>
      </c>
      <c r="V19" s="22">
        <f>R19-U19</f>
        <v>1521.25</v>
      </c>
      <c r="W19" s="22">
        <f t="shared" si="4"/>
        <v>760.625</v>
      </c>
      <c r="AC19" s="27"/>
      <c r="AD19" s="27"/>
    </row>
    <row r="20" spans="1:33" x14ac:dyDescent="0.25">
      <c r="A20" s="19">
        <v>3</v>
      </c>
      <c r="B20" s="19">
        <v>2244</v>
      </c>
      <c r="C20" s="17">
        <v>0.9</v>
      </c>
      <c r="D20" s="20">
        <f t="shared" si="17"/>
        <v>0.5</v>
      </c>
      <c r="E20" s="30">
        <f t="shared" si="18"/>
        <v>1009.8000000000001</v>
      </c>
      <c r="F20" s="31">
        <f t="shared" si="0"/>
        <v>1234.1999999999998</v>
      </c>
      <c r="G20" s="31">
        <f t="shared" si="1"/>
        <v>617.09999999999991</v>
      </c>
      <c r="M20" s="27"/>
      <c r="N20" s="27"/>
      <c r="Q20" s="17"/>
      <c r="R20" s="17"/>
      <c r="S20" s="17"/>
      <c r="T20" s="17"/>
      <c r="U20" s="27"/>
      <c r="V20" s="27"/>
      <c r="W20" s="17"/>
      <c r="Y20" s="15" t="s">
        <v>9</v>
      </c>
      <c r="Z20" s="15" t="s">
        <v>8</v>
      </c>
      <c r="AA20" s="15"/>
      <c r="AB20" s="15"/>
      <c r="AC20" s="15" t="s">
        <v>11</v>
      </c>
      <c r="AD20" s="18" t="s">
        <v>10</v>
      </c>
      <c r="AE20" s="18" t="s">
        <v>19</v>
      </c>
    </row>
    <row r="21" spans="1:33" x14ac:dyDescent="0.25">
      <c r="A21" s="17"/>
      <c r="B21" s="17"/>
      <c r="C21" s="17"/>
      <c r="D21" s="17"/>
      <c r="E21" s="27"/>
      <c r="F21" s="27"/>
      <c r="G21" s="17"/>
      <c r="I21" s="15" t="s">
        <v>9</v>
      </c>
      <c r="J21" s="15" t="s">
        <v>8</v>
      </c>
      <c r="K21" s="15"/>
      <c r="L21" s="15"/>
      <c r="M21" s="15" t="s">
        <v>11</v>
      </c>
      <c r="N21" s="18" t="s">
        <v>10</v>
      </c>
      <c r="O21" s="18" t="s">
        <v>19</v>
      </c>
      <c r="Q21" s="15" t="s">
        <v>9</v>
      </c>
      <c r="R21" s="15" t="s">
        <v>8</v>
      </c>
      <c r="S21" s="15"/>
      <c r="T21" s="15"/>
      <c r="U21" s="15" t="s">
        <v>11</v>
      </c>
      <c r="V21" s="18" t="s">
        <v>10</v>
      </c>
      <c r="W21" s="18" t="s">
        <v>19</v>
      </c>
      <c r="Y21" s="19">
        <v>6</v>
      </c>
      <c r="Z21" s="19">
        <v>1281.5999999999999</v>
      </c>
      <c r="AA21" s="17">
        <v>0.9</v>
      </c>
      <c r="AB21" s="20">
        <v>1</v>
      </c>
      <c r="AC21" s="21">
        <v>1086</v>
      </c>
      <c r="AD21" s="22">
        <f>Z21-AC21</f>
        <v>195.59999999999991</v>
      </c>
      <c r="AE21" s="22">
        <f>AD21/2</f>
        <v>97.799999999999955</v>
      </c>
    </row>
    <row r="22" spans="1:33" x14ac:dyDescent="0.25">
      <c r="A22" s="15" t="s">
        <v>9</v>
      </c>
      <c r="B22" s="15" t="s">
        <v>8</v>
      </c>
      <c r="C22" s="15"/>
      <c r="D22" s="15"/>
      <c r="E22" s="15" t="s">
        <v>11</v>
      </c>
      <c r="F22" s="18" t="s">
        <v>10</v>
      </c>
      <c r="G22" s="18" t="s">
        <v>19</v>
      </c>
      <c r="I22" s="19">
        <v>6</v>
      </c>
      <c r="J22" s="19">
        <v>1089.5999999999999</v>
      </c>
      <c r="K22" s="17">
        <v>0.9</v>
      </c>
      <c r="L22" s="20">
        <v>1</v>
      </c>
      <c r="M22" s="21">
        <f>J22*K22*L22</f>
        <v>980.64</v>
      </c>
      <c r="N22" s="22">
        <f>J22-M22</f>
        <v>108.95999999999992</v>
      </c>
      <c r="O22" s="22">
        <f>N22/2</f>
        <v>54.479999999999961</v>
      </c>
      <c r="Q22" s="19">
        <v>6</v>
      </c>
      <c r="R22" s="19">
        <v>1068</v>
      </c>
      <c r="S22" s="17">
        <v>0.9</v>
      </c>
      <c r="T22" s="20">
        <v>1</v>
      </c>
      <c r="U22" s="21">
        <v>905</v>
      </c>
      <c r="V22" s="22">
        <f>R22-U22</f>
        <v>163</v>
      </c>
      <c r="W22" s="22">
        <f>V22/2</f>
        <v>81.5</v>
      </c>
      <c r="Y22" s="19">
        <v>5.93</v>
      </c>
      <c r="Z22" s="19">
        <v>1281.5999999999999</v>
      </c>
      <c r="AA22" s="17">
        <v>0.9</v>
      </c>
      <c r="AB22" s="20">
        <f t="shared" ref="AB22:AB32" si="24">Y22/$Q$22</f>
        <v>0.98833333333333329</v>
      </c>
      <c r="AC22" s="21">
        <f>$AC$21*AB22</f>
        <v>1073.33</v>
      </c>
      <c r="AD22" s="22">
        <f>Z22-AC22</f>
        <v>208.26999999999998</v>
      </c>
      <c r="AE22" s="22">
        <f t="shared" ref="AE22:AE32" si="25">AD22/2</f>
        <v>104.13499999999999</v>
      </c>
    </row>
    <row r="23" spans="1:33" x14ac:dyDescent="0.25">
      <c r="A23" s="19">
        <v>6</v>
      </c>
      <c r="B23" s="19">
        <v>908</v>
      </c>
      <c r="C23" s="17">
        <v>0.9</v>
      </c>
      <c r="D23" s="20">
        <v>1</v>
      </c>
      <c r="E23" s="30">
        <f>B23*C23*D23</f>
        <v>817.2</v>
      </c>
      <c r="F23" s="31">
        <f>B23-E23</f>
        <v>90.799999999999955</v>
      </c>
      <c r="G23" s="31">
        <f>F23/2</f>
        <v>45.399999999999977</v>
      </c>
      <c r="I23" s="19">
        <v>5.93</v>
      </c>
      <c r="J23" s="19">
        <v>1089.5999999999999</v>
      </c>
      <c r="K23" s="17">
        <v>0.9</v>
      </c>
      <c r="L23" s="20">
        <f t="shared" ref="L23:L34" si="26">I23/$Q$22</f>
        <v>0.98833333333333329</v>
      </c>
      <c r="M23" s="21">
        <f t="shared" ref="M23:M34" si="27">J23*K23*L23</f>
        <v>969.19919999999991</v>
      </c>
      <c r="N23" s="22">
        <f t="shared" ref="N23:N34" si="28">J23-M23</f>
        <v>120.4008</v>
      </c>
      <c r="O23" s="22">
        <f t="shared" ref="O23:O33" si="29">N23/2</f>
        <v>60.200400000000002</v>
      </c>
      <c r="Q23" s="19">
        <v>5.93</v>
      </c>
      <c r="R23" s="19">
        <v>1068</v>
      </c>
      <c r="S23" s="17">
        <v>0.9</v>
      </c>
      <c r="T23" s="20">
        <f t="shared" ref="T23:T35" si="30">Q23/$Q$22</f>
        <v>0.98833333333333329</v>
      </c>
      <c r="U23" s="21">
        <f t="shared" ref="U23:U35" si="31">$U$22*T23</f>
        <v>894.44166666666661</v>
      </c>
      <c r="V23" s="22">
        <f>R23-U23</f>
        <v>173.55833333333339</v>
      </c>
      <c r="W23" s="22">
        <f t="shared" ref="W23:W35" si="32">V23/2</f>
        <v>86.779166666666697</v>
      </c>
      <c r="Y23" s="19">
        <v>5.5</v>
      </c>
      <c r="Z23" s="19">
        <v>1281.5999999999999</v>
      </c>
      <c r="AA23" s="17">
        <v>0.9</v>
      </c>
      <c r="AB23" s="20">
        <f t="shared" si="24"/>
        <v>0.91666666666666663</v>
      </c>
      <c r="AC23" s="21">
        <f t="shared" ref="AC23:AC31" si="33">$AC$21*AB23</f>
        <v>995.5</v>
      </c>
      <c r="AD23" s="22">
        <f t="shared" ref="AD23:AD31" si="34">Z23-AC23</f>
        <v>286.09999999999991</v>
      </c>
      <c r="AE23" s="22">
        <f t="shared" si="25"/>
        <v>143.04999999999995</v>
      </c>
    </row>
    <row r="24" spans="1:33" x14ac:dyDescent="0.25">
      <c r="A24" s="19">
        <v>5.93</v>
      </c>
      <c r="B24" s="19">
        <v>908</v>
      </c>
      <c r="C24" s="17">
        <v>0.9</v>
      </c>
      <c r="D24" s="20">
        <f t="shared" ref="D24:D37" si="35">A24/$Q$22</f>
        <v>0.98833333333333329</v>
      </c>
      <c r="E24" s="30">
        <f t="shared" ref="E24:E37" si="36">B24*C24*D24</f>
        <v>807.66600000000005</v>
      </c>
      <c r="F24" s="31">
        <f>B24-E24</f>
        <v>100.33399999999995</v>
      </c>
      <c r="G24" s="31">
        <f t="shared" ref="G24:G37" si="37">F24/2</f>
        <v>50.166999999999973</v>
      </c>
      <c r="I24" s="19">
        <v>5.75</v>
      </c>
      <c r="J24" s="19">
        <v>1089.5999999999999</v>
      </c>
      <c r="K24" s="17">
        <v>0.9</v>
      </c>
      <c r="L24" s="20">
        <f t="shared" si="26"/>
        <v>0.95833333333333337</v>
      </c>
      <c r="M24" s="21">
        <f t="shared" si="27"/>
        <v>939.78</v>
      </c>
      <c r="N24" s="22">
        <f t="shared" ref="N24" si="38">J24-M24</f>
        <v>149.81999999999994</v>
      </c>
      <c r="O24" s="22">
        <f t="shared" ref="O24" si="39">N24/2</f>
        <v>74.909999999999968</v>
      </c>
      <c r="Q24" s="19">
        <v>5.5</v>
      </c>
      <c r="R24" s="19">
        <v>1068</v>
      </c>
      <c r="S24" s="17">
        <v>0.9</v>
      </c>
      <c r="T24" s="20">
        <f t="shared" si="30"/>
        <v>0.91666666666666663</v>
      </c>
      <c r="U24" s="21">
        <f t="shared" si="31"/>
        <v>829.58333333333326</v>
      </c>
      <c r="V24" s="22">
        <f t="shared" ref="V24:V34" si="40">R24-U24</f>
        <v>238.41666666666674</v>
      </c>
      <c r="W24" s="22">
        <f t="shared" si="32"/>
        <v>119.20833333333337</v>
      </c>
      <c r="Y24" s="19">
        <v>5.25</v>
      </c>
      <c r="Z24" s="19">
        <v>1281.5999999999999</v>
      </c>
      <c r="AA24" s="17">
        <v>0.9</v>
      </c>
      <c r="AB24" s="20">
        <f t="shared" si="24"/>
        <v>0.875</v>
      </c>
      <c r="AC24" s="21">
        <f t="shared" si="33"/>
        <v>950.25</v>
      </c>
      <c r="AD24" s="22">
        <f t="shared" si="34"/>
        <v>331.34999999999991</v>
      </c>
      <c r="AE24" s="22">
        <f t="shared" si="25"/>
        <v>165.67499999999995</v>
      </c>
    </row>
    <row r="25" spans="1:33" x14ac:dyDescent="0.25">
      <c r="A25" s="19">
        <v>5.75</v>
      </c>
      <c r="B25" s="19">
        <v>908</v>
      </c>
      <c r="C25" s="17">
        <v>0.9</v>
      </c>
      <c r="D25" s="20">
        <f t="shared" ref="D25" si="41">A25/$Q$22</f>
        <v>0.95833333333333337</v>
      </c>
      <c r="E25" s="30">
        <f t="shared" ref="E25" si="42">B25*C25*D25</f>
        <v>783.15000000000009</v>
      </c>
      <c r="F25" s="31">
        <f>B25-E25</f>
        <v>124.84999999999991</v>
      </c>
      <c r="G25" s="31">
        <f t="shared" ref="G25" si="43">F25/2</f>
        <v>62.424999999999955</v>
      </c>
      <c r="I25" s="19">
        <v>5.5</v>
      </c>
      <c r="J25" s="19">
        <v>1089.5999999999999</v>
      </c>
      <c r="K25" s="17">
        <v>0.9</v>
      </c>
      <c r="L25" s="20">
        <f t="shared" si="26"/>
        <v>0.91666666666666663</v>
      </c>
      <c r="M25" s="21">
        <f t="shared" si="27"/>
        <v>898.92</v>
      </c>
      <c r="N25" s="22">
        <f t="shared" si="28"/>
        <v>190.67999999999995</v>
      </c>
      <c r="O25" s="22">
        <f t="shared" si="29"/>
        <v>95.339999999999975</v>
      </c>
      <c r="Q25" s="19">
        <v>5.25</v>
      </c>
      <c r="R25" s="19">
        <v>1068</v>
      </c>
      <c r="S25" s="17">
        <v>0.9</v>
      </c>
      <c r="T25" s="20">
        <f t="shared" si="30"/>
        <v>0.875</v>
      </c>
      <c r="U25" s="21">
        <f t="shared" si="31"/>
        <v>791.875</v>
      </c>
      <c r="V25" s="22">
        <f t="shared" si="40"/>
        <v>276.125</v>
      </c>
      <c r="W25" s="22">
        <f t="shared" si="32"/>
        <v>138.0625</v>
      </c>
      <c r="Y25" s="19">
        <v>5</v>
      </c>
      <c r="Z25" s="19">
        <v>1281.5999999999999</v>
      </c>
      <c r="AA25" s="17">
        <v>0.9</v>
      </c>
      <c r="AB25" s="20">
        <f t="shared" si="24"/>
        <v>0.83333333333333337</v>
      </c>
      <c r="AC25" s="21">
        <f t="shared" si="33"/>
        <v>905</v>
      </c>
      <c r="AD25" s="22">
        <f t="shared" si="34"/>
        <v>376.59999999999991</v>
      </c>
      <c r="AE25" s="22">
        <f t="shared" si="25"/>
        <v>188.29999999999995</v>
      </c>
    </row>
    <row r="26" spans="1:33" x14ac:dyDescent="0.25">
      <c r="A26" s="19">
        <v>5.5</v>
      </c>
      <c r="B26" s="19">
        <v>908</v>
      </c>
      <c r="C26" s="17">
        <v>0.9</v>
      </c>
      <c r="D26" s="20">
        <f t="shared" si="35"/>
        <v>0.91666666666666663</v>
      </c>
      <c r="E26" s="30">
        <f t="shared" si="36"/>
        <v>749.1</v>
      </c>
      <c r="F26" s="31">
        <f t="shared" ref="F26:F36" si="44">B26-E26</f>
        <v>158.89999999999998</v>
      </c>
      <c r="G26" s="31">
        <f t="shared" si="37"/>
        <v>79.449999999999989</v>
      </c>
      <c r="I26" s="19">
        <v>5.25</v>
      </c>
      <c r="J26" s="19">
        <v>1089.5999999999999</v>
      </c>
      <c r="K26" s="17">
        <v>0.9</v>
      </c>
      <c r="L26" s="20">
        <f t="shared" si="26"/>
        <v>0.875</v>
      </c>
      <c r="M26" s="21">
        <f t="shared" si="27"/>
        <v>858.06</v>
      </c>
      <c r="N26" s="22">
        <f t="shared" si="28"/>
        <v>231.53999999999996</v>
      </c>
      <c r="O26" s="22">
        <f t="shared" si="29"/>
        <v>115.76999999999998</v>
      </c>
      <c r="Q26" s="19">
        <v>5</v>
      </c>
      <c r="R26" s="19">
        <v>1068</v>
      </c>
      <c r="S26" s="17">
        <v>0.9</v>
      </c>
      <c r="T26" s="20">
        <f t="shared" si="30"/>
        <v>0.83333333333333337</v>
      </c>
      <c r="U26" s="21">
        <f t="shared" si="31"/>
        <v>754.16666666666674</v>
      </c>
      <c r="V26" s="22">
        <f t="shared" si="40"/>
        <v>313.83333333333326</v>
      </c>
      <c r="W26" s="22">
        <f t="shared" si="32"/>
        <v>156.91666666666663</v>
      </c>
      <c r="Y26" s="19">
        <v>4.5</v>
      </c>
      <c r="Z26" s="19">
        <v>1281.5999999999999</v>
      </c>
      <c r="AA26" s="17">
        <v>0.9</v>
      </c>
      <c r="AB26" s="20">
        <f t="shared" si="24"/>
        <v>0.75</v>
      </c>
      <c r="AC26" s="21">
        <f t="shared" si="33"/>
        <v>814.5</v>
      </c>
      <c r="AD26" s="22">
        <f t="shared" si="34"/>
        <v>467.09999999999991</v>
      </c>
      <c r="AE26" s="22">
        <f t="shared" si="25"/>
        <v>233.54999999999995</v>
      </c>
    </row>
    <row r="27" spans="1:33" x14ac:dyDescent="0.25">
      <c r="A27" s="19">
        <v>5.25</v>
      </c>
      <c r="B27" s="19">
        <v>908</v>
      </c>
      <c r="C27" s="17">
        <v>0.9</v>
      </c>
      <c r="D27" s="20">
        <f t="shared" si="35"/>
        <v>0.875</v>
      </c>
      <c r="E27" s="30">
        <f t="shared" si="36"/>
        <v>715.05000000000007</v>
      </c>
      <c r="F27" s="31">
        <f t="shared" si="44"/>
        <v>192.94999999999993</v>
      </c>
      <c r="G27" s="31">
        <f t="shared" si="37"/>
        <v>96.474999999999966</v>
      </c>
      <c r="I27" s="19">
        <v>5</v>
      </c>
      <c r="J27" s="19">
        <v>1089.5999999999999</v>
      </c>
      <c r="K27" s="17">
        <v>0.9</v>
      </c>
      <c r="L27" s="20">
        <f t="shared" si="26"/>
        <v>0.83333333333333337</v>
      </c>
      <c r="M27" s="21">
        <f t="shared" si="27"/>
        <v>817.2</v>
      </c>
      <c r="N27" s="22">
        <f t="shared" si="28"/>
        <v>272.39999999999986</v>
      </c>
      <c r="O27" s="22">
        <f t="shared" si="29"/>
        <v>136.19999999999993</v>
      </c>
      <c r="Q27" s="19">
        <v>4.5</v>
      </c>
      <c r="R27" s="19">
        <v>1068</v>
      </c>
      <c r="S27" s="17">
        <v>0.9</v>
      </c>
      <c r="T27" s="20">
        <f t="shared" si="30"/>
        <v>0.75</v>
      </c>
      <c r="U27" s="21">
        <f t="shared" si="31"/>
        <v>678.75</v>
      </c>
      <c r="V27" s="22">
        <f t="shared" si="40"/>
        <v>389.25</v>
      </c>
      <c r="W27" s="22">
        <f t="shared" si="32"/>
        <v>194.625</v>
      </c>
      <c r="Y27" s="19">
        <v>4.46</v>
      </c>
      <c r="Z27" s="19">
        <v>1281.5999999999999</v>
      </c>
      <c r="AA27" s="17">
        <v>0.9</v>
      </c>
      <c r="AB27" s="20">
        <f t="shared" si="24"/>
        <v>0.74333333333333329</v>
      </c>
      <c r="AC27" s="21">
        <f t="shared" si="33"/>
        <v>807.26</v>
      </c>
      <c r="AD27" s="22">
        <f t="shared" si="34"/>
        <v>474.33999999999992</v>
      </c>
      <c r="AE27" s="22">
        <f t="shared" si="25"/>
        <v>237.16999999999996</v>
      </c>
    </row>
    <row r="28" spans="1:33" x14ac:dyDescent="0.25">
      <c r="A28" s="19">
        <v>5</v>
      </c>
      <c r="B28" s="19">
        <v>908</v>
      </c>
      <c r="C28" s="17">
        <v>0.9</v>
      </c>
      <c r="D28" s="20">
        <f t="shared" si="35"/>
        <v>0.83333333333333337</v>
      </c>
      <c r="E28" s="30">
        <f t="shared" si="36"/>
        <v>681.00000000000011</v>
      </c>
      <c r="F28" s="31">
        <f t="shared" si="44"/>
        <v>226.99999999999989</v>
      </c>
      <c r="G28" s="31">
        <f t="shared" si="37"/>
        <v>113.49999999999994</v>
      </c>
      <c r="I28" s="19">
        <v>4.5</v>
      </c>
      <c r="J28" s="19">
        <v>1089.5999999999999</v>
      </c>
      <c r="K28" s="17">
        <v>0.9</v>
      </c>
      <c r="L28" s="20">
        <f t="shared" si="26"/>
        <v>0.75</v>
      </c>
      <c r="M28" s="21">
        <f t="shared" si="27"/>
        <v>735.48</v>
      </c>
      <c r="N28" s="22">
        <f t="shared" si="28"/>
        <v>354.11999999999989</v>
      </c>
      <c r="O28" s="22">
        <f t="shared" si="29"/>
        <v>177.05999999999995</v>
      </c>
      <c r="Q28" s="19">
        <v>4.46</v>
      </c>
      <c r="R28" s="19">
        <v>1068</v>
      </c>
      <c r="S28" s="17">
        <v>0.9</v>
      </c>
      <c r="T28" s="20">
        <f t="shared" si="30"/>
        <v>0.74333333333333329</v>
      </c>
      <c r="U28" s="21">
        <f t="shared" si="31"/>
        <v>672.71666666666658</v>
      </c>
      <c r="V28" s="22">
        <f t="shared" si="40"/>
        <v>395.28333333333342</v>
      </c>
      <c r="W28" s="22">
        <f t="shared" si="32"/>
        <v>197.64166666666671</v>
      </c>
      <c r="Y28" s="19">
        <v>4</v>
      </c>
      <c r="Z28" s="19">
        <v>1281.5999999999999</v>
      </c>
      <c r="AA28" s="17">
        <v>0.9</v>
      </c>
      <c r="AB28" s="20">
        <f t="shared" si="24"/>
        <v>0.66666666666666663</v>
      </c>
      <c r="AC28" s="21">
        <f t="shared" si="33"/>
        <v>724</v>
      </c>
      <c r="AD28" s="22">
        <f t="shared" si="34"/>
        <v>557.59999999999991</v>
      </c>
      <c r="AE28" s="22">
        <f t="shared" si="25"/>
        <v>278.79999999999995</v>
      </c>
    </row>
    <row r="29" spans="1:33" x14ac:dyDescent="0.25">
      <c r="A29" s="19">
        <v>4.5</v>
      </c>
      <c r="B29" s="19">
        <v>908</v>
      </c>
      <c r="C29" s="17">
        <v>0.9</v>
      </c>
      <c r="D29" s="20">
        <f t="shared" si="35"/>
        <v>0.75</v>
      </c>
      <c r="E29" s="30">
        <f t="shared" si="36"/>
        <v>612.90000000000009</v>
      </c>
      <c r="F29" s="31">
        <f t="shared" si="44"/>
        <v>295.09999999999991</v>
      </c>
      <c r="G29" s="31">
        <f t="shared" si="37"/>
        <v>147.54999999999995</v>
      </c>
      <c r="I29" s="19">
        <v>4.46</v>
      </c>
      <c r="J29" s="19">
        <v>1089.5999999999999</v>
      </c>
      <c r="K29" s="17">
        <v>0.9</v>
      </c>
      <c r="L29" s="20">
        <f t="shared" si="26"/>
        <v>0.74333333333333329</v>
      </c>
      <c r="M29" s="21">
        <f t="shared" si="27"/>
        <v>728.94239999999991</v>
      </c>
      <c r="N29" s="22">
        <f t="shared" si="28"/>
        <v>360.6576</v>
      </c>
      <c r="O29" s="22">
        <f t="shared" si="29"/>
        <v>180.3288</v>
      </c>
      <c r="Q29" s="19">
        <v>4.3899999999999997</v>
      </c>
      <c r="R29" s="19">
        <v>1068</v>
      </c>
      <c r="S29" s="17">
        <v>0.9</v>
      </c>
      <c r="T29" s="20">
        <f t="shared" si="30"/>
        <v>0.73166666666666658</v>
      </c>
      <c r="U29" s="21">
        <f t="shared" si="31"/>
        <v>662.1583333333333</v>
      </c>
      <c r="V29" s="22">
        <f t="shared" si="40"/>
        <v>405.8416666666667</v>
      </c>
      <c r="W29" s="22">
        <f t="shared" si="32"/>
        <v>202.92083333333335</v>
      </c>
      <c r="Y29" s="19">
        <v>3.66</v>
      </c>
      <c r="Z29" s="19">
        <v>1281.5999999999999</v>
      </c>
      <c r="AA29" s="17">
        <v>0.9</v>
      </c>
      <c r="AB29" s="20">
        <f t="shared" si="24"/>
        <v>0.61</v>
      </c>
      <c r="AC29" s="21">
        <f t="shared" si="33"/>
        <v>662.46</v>
      </c>
      <c r="AD29" s="22">
        <f t="shared" si="34"/>
        <v>619.13999999999987</v>
      </c>
      <c r="AE29" s="22">
        <f t="shared" si="25"/>
        <v>309.56999999999994</v>
      </c>
    </row>
    <row r="30" spans="1:33" x14ac:dyDescent="0.25">
      <c r="A30" s="19">
        <v>4.46</v>
      </c>
      <c r="B30" s="19">
        <v>908</v>
      </c>
      <c r="C30" s="17">
        <v>0.9</v>
      </c>
      <c r="D30" s="20">
        <f t="shared" si="35"/>
        <v>0.74333333333333329</v>
      </c>
      <c r="E30" s="30">
        <f t="shared" si="36"/>
        <v>607.452</v>
      </c>
      <c r="F30" s="31">
        <f t="shared" si="44"/>
        <v>300.548</v>
      </c>
      <c r="G30" s="31">
        <f t="shared" si="37"/>
        <v>150.274</v>
      </c>
      <c r="I30" s="19">
        <v>4</v>
      </c>
      <c r="J30" s="19">
        <v>1089.5999999999999</v>
      </c>
      <c r="K30" s="17">
        <v>0.9</v>
      </c>
      <c r="L30" s="20">
        <f t="shared" si="26"/>
        <v>0.66666666666666663</v>
      </c>
      <c r="M30" s="21">
        <f t="shared" si="27"/>
        <v>653.76</v>
      </c>
      <c r="N30" s="22">
        <f t="shared" si="28"/>
        <v>435.83999999999992</v>
      </c>
      <c r="O30" s="22">
        <f t="shared" si="29"/>
        <v>217.91999999999996</v>
      </c>
      <c r="Q30" s="19">
        <v>4</v>
      </c>
      <c r="R30" s="19">
        <v>1068</v>
      </c>
      <c r="S30" s="17">
        <v>0.9</v>
      </c>
      <c r="T30" s="20">
        <f t="shared" si="30"/>
        <v>0.66666666666666663</v>
      </c>
      <c r="U30" s="21">
        <f t="shared" si="31"/>
        <v>603.33333333333326</v>
      </c>
      <c r="V30" s="22">
        <f t="shared" si="40"/>
        <v>464.66666666666674</v>
      </c>
      <c r="W30" s="22">
        <f t="shared" si="32"/>
        <v>232.33333333333337</v>
      </c>
      <c r="Y30" s="19">
        <v>3.5</v>
      </c>
      <c r="Z30" s="19">
        <v>1281.5999999999999</v>
      </c>
      <c r="AA30" s="17">
        <v>0.9</v>
      </c>
      <c r="AB30" s="20">
        <f t="shared" si="24"/>
        <v>0.58333333333333337</v>
      </c>
      <c r="AC30" s="21">
        <f t="shared" si="33"/>
        <v>633.5</v>
      </c>
      <c r="AD30" s="22">
        <f t="shared" si="34"/>
        <v>648.09999999999991</v>
      </c>
      <c r="AE30" s="22">
        <f t="shared" si="25"/>
        <v>324.04999999999995</v>
      </c>
    </row>
    <row r="31" spans="1:33" x14ac:dyDescent="0.25">
      <c r="A31" s="19">
        <v>4.3899999999999997</v>
      </c>
      <c r="B31" s="19">
        <v>908</v>
      </c>
      <c r="C31" s="17">
        <v>0.9</v>
      </c>
      <c r="D31" s="20">
        <f t="shared" si="35"/>
        <v>0.73166666666666658</v>
      </c>
      <c r="E31" s="30">
        <f t="shared" si="36"/>
        <v>597.91800000000001</v>
      </c>
      <c r="F31" s="31">
        <f t="shared" si="44"/>
        <v>310.08199999999999</v>
      </c>
      <c r="G31" s="31">
        <f t="shared" si="37"/>
        <v>155.041</v>
      </c>
      <c r="I31" s="19">
        <v>3.66</v>
      </c>
      <c r="J31" s="19">
        <v>1089.5999999999999</v>
      </c>
      <c r="K31" s="17">
        <v>0.9</v>
      </c>
      <c r="L31" s="20">
        <f t="shared" si="26"/>
        <v>0.61</v>
      </c>
      <c r="M31" s="21">
        <f t="shared" si="27"/>
        <v>598.19039999999995</v>
      </c>
      <c r="N31" s="22">
        <f t="shared" si="28"/>
        <v>491.40959999999995</v>
      </c>
      <c r="O31" s="22">
        <f t="shared" si="29"/>
        <v>245.70479999999998</v>
      </c>
      <c r="Q31" s="19">
        <v>3.96</v>
      </c>
      <c r="R31" s="19">
        <v>1068</v>
      </c>
      <c r="S31" s="17">
        <v>0.9</v>
      </c>
      <c r="T31" s="20">
        <f t="shared" si="30"/>
        <v>0.66</v>
      </c>
      <c r="U31" s="21">
        <f t="shared" si="31"/>
        <v>597.30000000000007</v>
      </c>
      <c r="V31" s="22">
        <f t="shared" si="40"/>
        <v>470.69999999999993</v>
      </c>
      <c r="W31" s="22">
        <f t="shared" si="32"/>
        <v>235.34999999999997</v>
      </c>
      <c r="Y31" s="19">
        <v>3.32</v>
      </c>
      <c r="Z31" s="19">
        <v>1281.5999999999999</v>
      </c>
      <c r="AA31" s="17">
        <v>0.9</v>
      </c>
      <c r="AB31" s="20">
        <f t="shared" si="24"/>
        <v>0.55333333333333334</v>
      </c>
      <c r="AC31" s="21">
        <f t="shared" si="33"/>
        <v>600.91999999999996</v>
      </c>
      <c r="AD31" s="22">
        <f t="shared" si="34"/>
        <v>680.68</v>
      </c>
      <c r="AE31" s="22">
        <f t="shared" si="25"/>
        <v>340.34</v>
      </c>
    </row>
    <row r="32" spans="1:33" x14ac:dyDescent="0.25">
      <c r="A32" s="19">
        <v>4</v>
      </c>
      <c r="B32" s="19">
        <v>908</v>
      </c>
      <c r="C32" s="17">
        <v>0.9</v>
      </c>
      <c r="D32" s="20">
        <f t="shared" si="35"/>
        <v>0.66666666666666663</v>
      </c>
      <c r="E32" s="30">
        <f t="shared" si="36"/>
        <v>544.79999999999995</v>
      </c>
      <c r="F32" s="31">
        <f t="shared" si="44"/>
        <v>363.20000000000005</v>
      </c>
      <c r="G32" s="31">
        <f t="shared" si="37"/>
        <v>181.60000000000002</v>
      </c>
      <c r="I32" s="19">
        <v>3.5</v>
      </c>
      <c r="J32" s="19">
        <v>1089.5999999999999</v>
      </c>
      <c r="K32" s="17">
        <v>0.9</v>
      </c>
      <c r="L32" s="20">
        <f t="shared" si="26"/>
        <v>0.58333333333333337</v>
      </c>
      <c r="M32" s="21">
        <f t="shared" si="27"/>
        <v>572.04000000000008</v>
      </c>
      <c r="N32" s="22">
        <f t="shared" si="28"/>
        <v>517.55999999999983</v>
      </c>
      <c r="O32" s="22">
        <f t="shared" si="29"/>
        <v>258.77999999999992</v>
      </c>
      <c r="Q32" s="19">
        <v>3.66</v>
      </c>
      <c r="R32" s="19">
        <v>1068</v>
      </c>
      <c r="S32" s="17">
        <v>0.9</v>
      </c>
      <c r="T32" s="20">
        <f t="shared" si="30"/>
        <v>0.61</v>
      </c>
      <c r="U32" s="21">
        <f t="shared" si="31"/>
        <v>552.04999999999995</v>
      </c>
      <c r="V32" s="22">
        <f t="shared" si="40"/>
        <v>515.95000000000005</v>
      </c>
      <c r="W32" s="22">
        <f t="shared" si="32"/>
        <v>257.97500000000002</v>
      </c>
      <c r="Y32" s="19">
        <v>3</v>
      </c>
      <c r="Z32" s="19">
        <v>1281.5999999999999</v>
      </c>
      <c r="AA32" s="17">
        <v>0.9</v>
      </c>
      <c r="AB32" s="20">
        <f t="shared" si="24"/>
        <v>0.5</v>
      </c>
      <c r="AC32" s="21">
        <f>$AC$21*AB32</f>
        <v>543</v>
      </c>
      <c r="AD32" s="22">
        <f>Z32-AC32</f>
        <v>738.59999999999991</v>
      </c>
      <c r="AE32" s="22">
        <f t="shared" si="25"/>
        <v>369.29999999999995</v>
      </c>
    </row>
    <row r="33" spans="1:23" x14ac:dyDescent="0.25">
      <c r="A33" s="19">
        <v>3.96</v>
      </c>
      <c r="B33" s="19">
        <v>908</v>
      </c>
      <c r="C33" s="17">
        <v>0.9</v>
      </c>
      <c r="D33" s="20">
        <f t="shared" si="35"/>
        <v>0.66</v>
      </c>
      <c r="E33" s="30">
        <f t="shared" si="36"/>
        <v>539.35200000000009</v>
      </c>
      <c r="F33" s="31">
        <f t="shared" si="44"/>
        <v>368.64799999999991</v>
      </c>
      <c r="G33" s="31">
        <f t="shared" si="37"/>
        <v>184.32399999999996</v>
      </c>
      <c r="I33" s="19">
        <v>3.32</v>
      </c>
      <c r="J33" s="19">
        <v>1089.5999999999999</v>
      </c>
      <c r="K33" s="17">
        <v>0.9</v>
      </c>
      <c r="L33" s="20">
        <f t="shared" si="26"/>
        <v>0.55333333333333334</v>
      </c>
      <c r="M33" s="21">
        <f t="shared" si="27"/>
        <v>542.62080000000003</v>
      </c>
      <c r="N33" s="22">
        <f t="shared" si="28"/>
        <v>546.97919999999988</v>
      </c>
      <c r="O33" s="22">
        <f t="shared" si="29"/>
        <v>273.48959999999994</v>
      </c>
      <c r="Q33" s="19">
        <v>3.5</v>
      </c>
      <c r="R33" s="19">
        <v>1068</v>
      </c>
      <c r="S33" s="17">
        <v>0.9</v>
      </c>
      <c r="T33" s="20">
        <f t="shared" si="30"/>
        <v>0.58333333333333337</v>
      </c>
      <c r="U33" s="21">
        <f t="shared" si="31"/>
        <v>527.91666666666674</v>
      </c>
      <c r="V33" s="22">
        <f t="shared" si="40"/>
        <v>540.08333333333326</v>
      </c>
      <c r="W33" s="22">
        <f t="shared" si="32"/>
        <v>270.04166666666663</v>
      </c>
    </row>
    <row r="34" spans="1:23" x14ac:dyDescent="0.25">
      <c r="A34" s="19">
        <v>3.66</v>
      </c>
      <c r="B34" s="19">
        <v>908</v>
      </c>
      <c r="C34" s="17">
        <v>0.9</v>
      </c>
      <c r="D34" s="20">
        <f t="shared" si="35"/>
        <v>0.61</v>
      </c>
      <c r="E34" s="30">
        <f t="shared" si="36"/>
        <v>498.49200000000002</v>
      </c>
      <c r="F34" s="31">
        <f t="shared" si="44"/>
        <v>409.50799999999998</v>
      </c>
      <c r="G34" s="31">
        <f t="shared" si="37"/>
        <v>204.75399999999999</v>
      </c>
      <c r="I34" s="19">
        <v>3</v>
      </c>
      <c r="J34" s="19">
        <v>1089.5999999999999</v>
      </c>
      <c r="K34" s="17">
        <v>0.9</v>
      </c>
      <c r="L34" s="20">
        <f t="shared" si="26"/>
        <v>0.5</v>
      </c>
      <c r="M34" s="21">
        <f t="shared" si="27"/>
        <v>490.32</v>
      </c>
      <c r="N34" s="22">
        <f t="shared" si="28"/>
        <v>599.28</v>
      </c>
      <c r="O34" s="22">
        <f>N34/2</f>
        <v>299.64</v>
      </c>
      <c r="Q34" s="19">
        <v>3.32</v>
      </c>
      <c r="R34" s="19">
        <v>1068</v>
      </c>
      <c r="S34" s="17">
        <v>0.09</v>
      </c>
      <c r="T34" s="20">
        <f t="shared" si="30"/>
        <v>0.55333333333333334</v>
      </c>
      <c r="U34" s="21">
        <f t="shared" si="31"/>
        <v>500.76666666666665</v>
      </c>
      <c r="V34" s="22">
        <f t="shared" si="40"/>
        <v>567.23333333333335</v>
      </c>
      <c r="W34" s="22">
        <f t="shared" si="32"/>
        <v>283.61666666666667</v>
      </c>
    </row>
    <row r="35" spans="1:23" x14ac:dyDescent="0.25">
      <c r="A35" s="19">
        <v>3.5</v>
      </c>
      <c r="B35" s="19">
        <v>908</v>
      </c>
      <c r="C35" s="17">
        <v>0.9</v>
      </c>
      <c r="D35" s="20">
        <f t="shared" si="35"/>
        <v>0.58333333333333337</v>
      </c>
      <c r="E35" s="30">
        <f t="shared" si="36"/>
        <v>476.70000000000005</v>
      </c>
      <c r="F35" s="31">
        <f t="shared" si="44"/>
        <v>431.29999999999995</v>
      </c>
      <c r="G35" s="31">
        <f t="shared" si="37"/>
        <v>215.64999999999998</v>
      </c>
      <c r="Q35" s="19">
        <v>3</v>
      </c>
      <c r="R35" s="19">
        <v>1068</v>
      </c>
      <c r="S35" s="17">
        <v>0.9</v>
      </c>
      <c r="T35" s="20">
        <f t="shared" si="30"/>
        <v>0.5</v>
      </c>
      <c r="U35" s="21">
        <f t="shared" si="31"/>
        <v>452.5</v>
      </c>
      <c r="V35" s="22">
        <f>R35-U35</f>
        <v>615.5</v>
      </c>
      <c r="W35" s="22">
        <f t="shared" si="32"/>
        <v>307.75</v>
      </c>
    </row>
    <row r="36" spans="1:23" x14ac:dyDescent="0.25">
      <c r="A36" s="19">
        <v>3.32</v>
      </c>
      <c r="B36" s="19">
        <v>908</v>
      </c>
      <c r="C36" s="17">
        <v>0.09</v>
      </c>
      <c r="D36" s="20">
        <f t="shared" si="35"/>
        <v>0.55333333333333334</v>
      </c>
      <c r="E36" s="30">
        <f t="shared" si="36"/>
        <v>45.218400000000003</v>
      </c>
      <c r="F36" s="31">
        <f t="shared" si="44"/>
        <v>862.78160000000003</v>
      </c>
      <c r="G36" s="31">
        <f t="shared" si="37"/>
        <v>431.39080000000001</v>
      </c>
    </row>
    <row r="37" spans="1:23" x14ac:dyDescent="0.25">
      <c r="A37" s="19">
        <v>3</v>
      </c>
      <c r="B37" s="19">
        <v>908</v>
      </c>
      <c r="C37" s="17">
        <v>0.9</v>
      </c>
      <c r="D37" s="20">
        <f t="shared" si="35"/>
        <v>0.5</v>
      </c>
      <c r="E37" s="30">
        <f t="shared" si="36"/>
        <v>408.6</v>
      </c>
      <c r="F37" s="31">
        <f>B37-E37</f>
        <v>499.4</v>
      </c>
      <c r="G37" s="31">
        <f t="shared" si="37"/>
        <v>249.7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11862-1C8E-4513-9DB1-DA22667ECAF0}">
  <dimension ref="A1:AG36"/>
  <sheetViews>
    <sheetView zoomScaleNormal="100" workbookViewId="0">
      <selection sqref="A1:XFD1048576"/>
    </sheetView>
  </sheetViews>
  <sheetFormatPr defaultRowHeight="15" x14ac:dyDescent="0.25"/>
  <cols>
    <col min="1" max="1" width="10.625" style="16" customWidth="1"/>
    <col min="2" max="2" width="16.875" style="16" bestFit="1" customWidth="1"/>
    <col min="3" max="3" width="6.25" style="16" customWidth="1"/>
    <col min="4" max="4" width="8.5" style="16" bestFit="1" customWidth="1"/>
    <col min="5" max="5" width="9.875" style="16" bestFit="1" customWidth="1"/>
    <col min="6" max="6" width="9.75" style="16" bestFit="1" customWidth="1"/>
    <col min="7" max="7" width="9.125" style="16" bestFit="1" customWidth="1"/>
    <col min="8" max="8" width="4.125" style="16" customWidth="1"/>
    <col min="9" max="9" width="10.125" style="16" bestFit="1" customWidth="1"/>
    <col min="10" max="10" width="16.875" style="16" bestFit="1" customWidth="1"/>
    <col min="11" max="11" width="5.875" style="16" customWidth="1"/>
    <col min="12" max="12" width="8.5" style="16" bestFit="1" customWidth="1"/>
    <col min="13" max="13" width="9.875" style="16" bestFit="1" customWidth="1"/>
    <col min="14" max="14" width="9.75" style="16" bestFit="1" customWidth="1"/>
    <col min="15" max="15" width="9.25" style="16" bestFit="1" customWidth="1"/>
    <col min="16" max="16" width="9" style="16"/>
    <col min="17" max="17" width="10.625" style="16" hidden="1" customWidth="1"/>
    <col min="18" max="18" width="16.875" style="16" hidden="1" customWidth="1"/>
    <col min="19" max="19" width="6.25" style="16" hidden="1" customWidth="1"/>
    <col min="20" max="20" width="8.5" style="16" hidden="1" customWidth="1"/>
    <col min="21" max="21" width="9.875" style="16" hidden="1" customWidth="1"/>
    <col min="22" max="22" width="9.75" style="16" hidden="1" customWidth="1"/>
    <col min="23" max="23" width="9.125" style="16" hidden="1" customWidth="1"/>
    <col min="24" max="24" width="12" style="16" hidden="1" customWidth="1"/>
    <col min="25" max="25" width="10.125" style="16" hidden="1" customWidth="1"/>
    <col min="26" max="26" width="16.875" style="16" hidden="1" customWidth="1"/>
    <col min="27" max="27" width="5.875" style="16" hidden="1" customWidth="1"/>
    <col min="28" max="28" width="8.5" style="16" hidden="1" customWidth="1"/>
    <col min="29" max="29" width="9.875" style="16" hidden="1" customWidth="1"/>
    <col min="30" max="30" width="9.75" style="16" hidden="1" customWidth="1"/>
    <col min="31" max="31" width="9.25" style="16" hidden="1" customWidth="1"/>
    <col min="32" max="33" width="0" style="16" hidden="1" customWidth="1"/>
    <col min="34" max="16384" width="9" style="16"/>
  </cols>
  <sheetData>
    <row r="1" spans="1:33" x14ac:dyDescent="0.25">
      <c r="A1" s="15" t="s">
        <v>0</v>
      </c>
      <c r="B1" s="15"/>
      <c r="C1" s="15"/>
      <c r="D1" s="15" t="s">
        <v>21</v>
      </c>
      <c r="E1" s="15"/>
      <c r="F1" s="15"/>
      <c r="G1" s="15"/>
      <c r="I1" s="15" t="s">
        <v>0</v>
      </c>
      <c r="J1" s="15"/>
      <c r="K1" s="15"/>
      <c r="L1" s="15" t="s">
        <v>23</v>
      </c>
      <c r="M1" s="28"/>
      <c r="N1" s="28"/>
      <c r="O1" s="28"/>
      <c r="Q1" s="15" t="s">
        <v>0</v>
      </c>
      <c r="R1" s="15"/>
      <c r="S1" s="15"/>
      <c r="T1" s="15" t="s">
        <v>18</v>
      </c>
      <c r="U1" s="15"/>
      <c r="V1" s="15"/>
      <c r="W1" s="15"/>
      <c r="Y1" s="15" t="s">
        <v>0</v>
      </c>
      <c r="Z1" s="15"/>
      <c r="AA1" s="15"/>
      <c r="AB1" s="15" t="s">
        <v>18</v>
      </c>
      <c r="AC1" s="28"/>
      <c r="AD1" s="28"/>
      <c r="AE1" s="28"/>
    </row>
    <row r="2" spans="1:33" x14ac:dyDescent="0.25">
      <c r="A2" s="17"/>
      <c r="B2" s="17"/>
      <c r="C2" s="17"/>
      <c r="D2" s="17"/>
      <c r="E2" s="17"/>
      <c r="F2" s="17"/>
      <c r="G2" s="17"/>
      <c r="Q2" s="17"/>
      <c r="R2" s="17"/>
      <c r="S2" s="17"/>
      <c r="T2" s="17"/>
      <c r="U2" s="17"/>
      <c r="V2" s="17"/>
      <c r="W2" s="17"/>
    </row>
    <row r="3" spans="1:33" x14ac:dyDescent="0.25">
      <c r="A3" s="25" t="s">
        <v>16</v>
      </c>
      <c r="E3" s="27"/>
      <c r="F3" s="27"/>
      <c r="I3" s="25" t="s">
        <v>22</v>
      </c>
      <c r="M3" s="27"/>
      <c r="N3" s="27"/>
      <c r="Q3" s="25" t="s">
        <v>16</v>
      </c>
      <c r="U3" s="27"/>
      <c r="V3" s="27"/>
      <c r="Y3" s="25" t="s">
        <v>17</v>
      </c>
      <c r="AC3" s="27"/>
      <c r="AD3" s="27"/>
    </row>
    <row r="4" spans="1:33" x14ac:dyDescent="0.25">
      <c r="A4" s="15" t="s">
        <v>9</v>
      </c>
      <c r="B4" s="15" t="s">
        <v>13</v>
      </c>
      <c r="C4" s="15"/>
      <c r="D4" s="15"/>
      <c r="E4" s="15" t="s">
        <v>11</v>
      </c>
      <c r="F4" s="18" t="s">
        <v>10</v>
      </c>
      <c r="G4" s="18" t="s">
        <v>19</v>
      </c>
      <c r="I4" s="15" t="s">
        <v>9</v>
      </c>
      <c r="J4" s="15" t="s">
        <v>13</v>
      </c>
      <c r="K4" s="15"/>
      <c r="L4" s="15"/>
      <c r="M4" s="15" t="s">
        <v>11</v>
      </c>
      <c r="N4" s="18" t="s">
        <v>10</v>
      </c>
      <c r="O4" s="18" t="s">
        <v>19</v>
      </c>
      <c r="Q4" s="15" t="s">
        <v>9</v>
      </c>
      <c r="R4" s="15" t="s">
        <v>13</v>
      </c>
      <c r="S4" s="15"/>
      <c r="T4" s="15"/>
      <c r="U4" s="15" t="s">
        <v>11</v>
      </c>
      <c r="V4" s="18" t="s">
        <v>10</v>
      </c>
      <c r="W4" s="18" t="s">
        <v>19</v>
      </c>
      <c r="Y4" s="15" t="s">
        <v>9</v>
      </c>
      <c r="Z4" s="15" t="s">
        <v>13</v>
      </c>
      <c r="AA4" s="15"/>
      <c r="AB4" s="15"/>
      <c r="AC4" s="15" t="s">
        <v>11</v>
      </c>
      <c r="AD4" s="18" t="s">
        <v>10</v>
      </c>
      <c r="AE4" s="18" t="s">
        <v>19</v>
      </c>
      <c r="AF4" s="26"/>
    </row>
    <row r="5" spans="1:33" x14ac:dyDescent="0.25">
      <c r="A5" s="19">
        <v>6</v>
      </c>
      <c r="B5" s="19">
        <v>2356</v>
      </c>
      <c r="C5" s="17">
        <v>0.9</v>
      </c>
      <c r="D5" s="20">
        <v>1</v>
      </c>
      <c r="E5" s="30">
        <f>B5*C5*D5</f>
        <v>2120.4</v>
      </c>
      <c r="F5" s="31">
        <f>B5-E5</f>
        <v>235.59999999999991</v>
      </c>
      <c r="G5" s="31">
        <f>F5/2</f>
        <v>117.79999999999995</v>
      </c>
      <c r="I5" s="19">
        <v>6</v>
      </c>
      <c r="J5" s="19">
        <v>3141</v>
      </c>
      <c r="K5" s="17">
        <v>0.9</v>
      </c>
      <c r="L5" s="20">
        <v>1</v>
      </c>
      <c r="M5" s="21">
        <f>J5*K5*L5</f>
        <v>2826.9</v>
      </c>
      <c r="N5" s="22">
        <f>J5-M5</f>
        <v>314.09999999999991</v>
      </c>
      <c r="O5" s="22">
        <f>N5/2</f>
        <v>157.04999999999995</v>
      </c>
      <c r="Q5" s="19">
        <v>6</v>
      </c>
      <c r="R5" s="19">
        <v>2640</v>
      </c>
      <c r="S5" s="17">
        <v>0.9</v>
      </c>
      <c r="T5" s="20">
        <v>1</v>
      </c>
      <c r="U5" s="21">
        <v>2237.5</v>
      </c>
      <c r="V5" s="22">
        <f>R5-U5</f>
        <v>402.5</v>
      </c>
      <c r="W5" s="22">
        <f>V5/2</f>
        <v>201.25</v>
      </c>
      <c r="Y5" s="19">
        <v>6</v>
      </c>
      <c r="Z5" s="19">
        <v>3168</v>
      </c>
      <c r="AA5" s="17">
        <v>0.9</v>
      </c>
      <c r="AB5" s="20">
        <v>1</v>
      </c>
      <c r="AC5" s="21">
        <v>2685</v>
      </c>
      <c r="AD5" s="22">
        <f>Z5-AC5</f>
        <v>483</v>
      </c>
      <c r="AE5" s="22">
        <f>AD5/2</f>
        <v>241.5</v>
      </c>
      <c r="AF5" s="23"/>
    </row>
    <row r="6" spans="1:33" x14ac:dyDescent="0.25">
      <c r="A6" s="19">
        <v>5.75</v>
      </c>
      <c r="B6" s="19">
        <v>2356</v>
      </c>
      <c r="C6" s="17">
        <v>0.9</v>
      </c>
      <c r="D6" s="20">
        <f>A6/$Q$5</f>
        <v>0.95833333333333337</v>
      </c>
      <c r="E6" s="30">
        <f>B6*C6*D6</f>
        <v>2032.0500000000002</v>
      </c>
      <c r="F6" s="31">
        <f t="shared" ref="F6:F18" si="0">B6-E6</f>
        <v>323.94999999999982</v>
      </c>
      <c r="G6" s="31">
        <f t="shared" ref="G6:G18" si="1">F6/2</f>
        <v>161.97499999999991</v>
      </c>
      <c r="I6" s="19">
        <v>5.75</v>
      </c>
      <c r="J6" s="19">
        <v>3141</v>
      </c>
      <c r="K6" s="17">
        <v>0.9</v>
      </c>
      <c r="L6" s="20">
        <f>I6/$Q$5</f>
        <v>0.95833333333333337</v>
      </c>
      <c r="M6" s="21">
        <f t="shared" ref="M6:M18" si="2">J6*K6*L6</f>
        <v>2709.1125000000002</v>
      </c>
      <c r="N6" s="22">
        <f>J6-M6</f>
        <v>431.88749999999982</v>
      </c>
      <c r="O6" s="22">
        <f t="shared" ref="O6:O18" si="3">N6/2</f>
        <v>215.94374999999991</v>
      </c>
      <c r="Q6" s="19">
        <v>5.93</v>
      </c>
      <c r="R6" s="19">
        <v>2640</v>
      </c>
      <c r="S6" s="17">
        <v>0.9</v>
      </c>
      <c r="T6" s="20">
        <f>Q6/$Q$5</f>
        <v>0.98833333333333329</v>
      </c>
      <c r="U6" s="21">
        <f>$U$5*T6</f>
        <v>2211.395833333333</v>
      </c>
      <c r="V6" s="22">
        <f>R6-U6</f>
        <v>428.60416666666697</v>
      </c>
      <c r="W6" s="22">
        <f t="shared" ref="W6:W18" si="4">V6/2</f>
        <v>214.30208333333348</v>
      </c>
      <c r="Y6" s="19">
        <v>5.93</v>
      </c>
      <c r="Z6" s="19">
        <v>3168</v>
      </c>
      <c r="AA6" s="17">
        <v>0.9</v>
      </c>
      <c r="AB6" s="20">
        <f>Y6/$Q$5</f>
        <v>0.98833333333333329</v>
      </c>
      <c r="AC6" s="21">
        <f>$AC$5*AB6</f>
        <v>2653.6749999999997</v>
      </c>
      <c r="AD6" s="22">
        <f>Z6-AC6</f>
        <v>514.32500000000027</v>
      </c>
      <c r="AE6" s="22">
        <f t="shared" ref="AE6:AE17" si="5">AD6/2</f>
        <v>257.16250000000014</v>
      </c>
      <c r="AF6" s="23"/>
    </row>
    <row r="7" spans="1:33" x14ac:dyDescent="0.25">
      <c r="A7" s="19">
        <v>5.5</v>
      </c>
      <c r="B7" s="19">
        <v>2356</v>
      </c>
      <c r="C7" s="17">
        <v>0.9</v>
      </c>
      <c r="D7" s="20">
        <f>A7/$Q$5</f>
        <v>0.91666666666666663</v>
      </c>
      <c r="E7" s="30">
        <f t="shared" ref="E7:E18" si="6">B7*C7*D7</f>
        <v>1943.7</v>
      </c>
      <c r="F7" s="31">
        <f t="shared" si="0"/>
        <v>412.29999999999995</v>
      </c>
      <c r="G7" s="31">
        <f t="shared" si="1"/>
        <v>206.14999999999998</v>
      </c>
      <c r="I7" s="19">
        <v>5.5</v>
      </c>
      <c r="J7" s="19">
        <v>3141</v>
      </c>
      <c r="K7" s="17">
        <v>0.9</v>
      </c>
      <c r="L7" s="20">
        <f>I7/$Q$5</f>
        <v>0.91666666666666663</v>
      </c>
      <c r="M7" s="21">
        <f t="shared" si="2"/>
        <v>2591.3249999999998</v>
      </c>
      <c r="N7" s="22">
        <f>J7-M7</f>
        <v>549.67500000000018</v>
      </c>
      <c r="O7" s="22">
        <f t="shared" si="3"/>
        <v>274.83750000000009</v>
      </c>
      <c r="Q7" s="19">
        <v>5.5</v>
      </c>
      <c r="R7" s="19">
        <v>2640</v>
      </c>
      <c r="S7" s="17">
        <v>0.9</v>
      </c>
      <c r="T7" s="20">
        <f t="shared" ref="T7:T18" si="7">Q7/$Q$5</f>
        <v>0.91666666666666663</v>
      </c>
      <c r="U7" s="21">
        <f t="shared" ref="U7:U18" si="8">$U$5*T7</f>
        <v>2051.0416666666665</v>
      </c>
      <c r="V7" s="22">
        <f t="shared" ref="V7" si="9">R7-U7</f>
        <v>588.95833333333348</v>
      </c>
      <c r="W7" s="22">
        <f t="shared" si="4"/>
        <v>294.47916666666674</v>
      </c>
      <c r="Y7" s="19">
        <v>5.5</v>
      </c>
      <c r="Z7" s="19">
        <v>3168</v>
      </c>
      <c r="AA7" s="17">
        <v>0.9</v>
      </c>
      <c r="AB7" s="20">
        <f t="shared" ref="AB7:AB17" si="10">Y7/$Q$5</f>
        <v>0.91666666666666663</v>
      </c>
      <c r="AC7" s="21">
        <f t="shared" ref="AC7:AC16" si="11">$AC$5*AB7</f>
        <v>2461.25</v>
      </c>
      <c r="AD7" s="22">
        <f t="shared" ref="AD7" si="12">Z7-AC7</f>
        <v>706.75</v>
      </c>
      <c r="AE7" s="22">
        <f t="shared" si="5"/>
        <v>353.375</v>
      </c>
    </row>
    <row r="8" spans="1:33" x14ac:dyDescent="0.25">
      <c r="A8" s="19">
        <v>5.25</v>
      </c>
      <c r="B8" s="19">
        <v>2356</v>
      </c>
      <c r="C8" s="17">
        <v>0.9</v>
      </c>
      <c r="D8" s="20">
        <f t="shared" ref="D8:D18" si="13">A8/$Q$5</f>
        <v>0.875</v>
      </c>
      <c r="E8" s="30">
        <f t="shared" si="6"/>
        <v>1855.3500000000001</v>
      </c>
      <c r="F8" s="31">
        <f t="shared" si="0"/>
        <v>500.64999999999986</v>
      </c>
      <c r="G8" s="31">
        <f t="shared" si="1"/>
        <v>250.32499999999993</v>
      </c>
      <c r="I8" s="19">
        <v>5.25</v>
      </c>
      <c r="J8" s="19">
        <v>3141</v>
      </c>
      <c r="K8" s="17">
        <v>0.9</v>
      </c>
      <c r="L8" s="20">
        <f t="shared" ref="L8:L18" si="14">I8/$Q$5</f>
        <v>0.875</v>
      </c>
      <c r="M8" s="21">
        <f t="shared" si="2"/>
        <v>2473.5374999999999</v>
      </c>
      <c r="N8" s="22">
        <f t="shared" ref="N8" si="15">J8-M8</f>
        <v>667.46250000000009</v>
      </c>
      <c r="O8" s="22">
        <f t="shared" si="3"/>
        <v>333.73125000000005</v>
      </c>
      <c r="Q8" s="19">
        <v>5.25</v>
      </c>
      <c r="R8" s="19">
        <v>2640</v>
      </c>
      <c r="S8" s="17">
        <v>0.9</v>
      </c>
      <c r="T8" s="20">
        <f t="shared" si="7"/>
        <v>0.875</v>
      </c>
      <c r="U8" s="21">
        <f t="shared" si="8"/>
        <v>1957.8125</v>
      </c>
      <c r="V8" s="22">
        <f>R8-U8</f>
        <v>682.1875</v>
      </c>
      <c r="W8" s="22">
        <f t="shared" si="4"/>
        <v>341.09375</v>
      </c>
      <c r="Y8" s="19">
        <v>5.25</v>
      </c>
      <c r="Z8" s="19">
        <v>3168</v>
      </c>
      <c r="AA8" s="17">
        <v>0.9</v>
      </c>
      <c r="AB8" s="20">
        <f t="shared" si="10"/>
        <v>0.875</v>
      </c>
      <c r="AC8" s="21">
        <f t="shared" si="11"/>
        <v>2349.375</v>
      </c>
      <c r="AD8" s="22">
        <f>Z8-AC8</f>
        <v>818.625</v>
      </c>
      <c r="AE8" s="22">
        <f t="shared" si="5"/>
        <v>409.3125</v>
      </c>
    </row>
    <row r="9" spans="1:33" x14ac:dyDescent="0.25">
      <c r="A9" s="19">
        <v>5</v>
      </c>
      <c r="B9" s="19">
        <v>2356</v>
      </c>
      <c r="C9" s="17">
        <v>0.9</v>
      </c>
      <c r="D9" s="20">
        <f t="shared" si="13"/>
        <v>0.83333333333333337</v>
      </c>
      <c r="E9" s="30">
        <f t="shared" si="6"/>
        <v>1767.0000000000002</v>
      </c>
      <c r="F9" s="31">
        <f t="shared" si="0"/>
        <v>588.99999999999977</v>
      </c>
      <c r="G9" s="31">
        <f t="shared" si="1"/>
        <v>294.49999999999989</v>
      </c>
      <c r="I9" s="19">
        <v>5</v>
      </c>
      <c r="J9" s="19">
        <v>3141</v>
      </c>
      <c r="K9" s="17">
        <v>0.9</v>
      </c>
      <c r="L9" s="20">
        <f t="shared" si="14"/>
        <v>0.83333333333333337</v>
      </c>
      <c r="M9" s="21">
        <f t="shared" si="2"/>
        <v>2355.75</v>
      </c>
      <c r="N9" s="22">
        <f>J9-M9</f>
        <v>785.25</v>
      </c>
      <c r="O9" s="22">
        <f t="shared" si="3"/>
        <v>392.625</v>
      </c>
      <c r="Q9" s="19">
        <v>5</v>
      </c>
      <c r="R9" s="19">
        <v>2640</v>
      </c>
      <c r="S9" s="17">
        <v>0.9</v>
      </c>
      <c r="T9" s="20">
        <f t="shared" si="7"/>
        <v>0.83333333333333337</v>
      </c>
      <c r="U9" s="21">
        <f t="shared" si="8"/>
        <v>1864.5833333333335</v>
      </c>
      <c r="V9" s="22">
        <f t="shared" ref="V9:V18" si="16">R9-U9</f>
        <v>775.41666666666652</v>
      </c>
      <c r="W9" s="22">
        <f t="shared" si="4"/>
        <v>387.70833333333326</v>
      </c>
      <c r="Y9" s="19">
        <v>5</v>
      </c>
      <c r="Z9" s="19">
        <v>3168</v>
      </c>
      <c r="AA9" s="17">
        <v>0.9</v>
      </c>
      <c r="AB9" s="20">
        <f t="shared" si="10"/>
        <v>0.83333333333333337</v>
      </c>
      <c r="AC9" s="21">
        <f t="shared" si="11"/>
        <v>2237.5</v>
      </c>
      <c r="AD9" s="22">
        <f t="shared" ref="AD9:AD17" si="17">Z9-AC9</f>
        <v>930.5</v>
      </c>
      <c r="AE9" s="22">
        <f t="shared" si="5"/>
        <v>465.25</v>
      </c>
    </row>
    <row r="10" spans="1:33" x14ac:dyDescent="0.25">
      <c r="A10" s="19">
        <v>4.75</v>
      </c>
      <c r="B10" s="19">
        <v>2356</v>
      </c>
      <c r="C10" s="17">
        <v>0.9</v>
      </c>
      <c r="D10" s="20">
        <f t="shared" si="13"/>
        <v>0.79166666666666663</v>
      </c>
      <c r="E10" s="30">
        <f t="shared" si="6"/>
        <v>1678.65</v>
      </c>
      <c r="F10" s="31">
        <f t="shared" si="0"/>
        <v>677.34999999999991</v>
      </c>
      <c r="G10" s="31">
        <f t="shared" si="1"/>
        <v>338.67499999999995</v>
      </c>
      <c r="I10" s="19">
        <v>4.75</v>
      </c>
      <c r="J10" s="19">
        <v>3141</v>
      </c>
      <c r="K10" s="17">
        <v>0.9</v>
      </c>
      <c r="L10" s="20">
        <f t="shared" si="14"/>
        <v>0.79166666666666663</v>
      </c>
      <c r="M10" s="21">
        <f t="shared" si="2"/>
        <v>2237.9625000000001</v>
      </c>
      <c r="N10" s="22">
        <f t="shared" ref="N10:N18" si="18">J10-M10</f>
        <v>903.03749999999991</v>
      </c>
      <c r="O10" s="22">
        <f t="shared" si="3"/>
        <v>451.51874999999995</v>
      </c>
      <c r="Q10" s="19">
        <v>4.5</v>
      </c>
      <c r="R10" s="19">
        <v>2640</v>
      </c>
      <c r="S10" s="17">
        <v>0.9</v>
      </c>
      <c r="T10" s="20">
        <f t="shared" si="7"/>
        <v>0.75</v>
      </c>
      <c r="U10" s="21">
        <f t="shared" si="8"/>
        <v>1678.125</v>
      </c>
      <c r="V10" s="22">
        <f t="shared" si="16"/>
        <v>961.875</v>
      </c>
      <c r="W10" s="22">
        <f t="shared" si="4"/>
        <v>480.9375</v>
      </c>
      <c r="Y10" s="19">
        <v>4.5</v>
      </c>
      <c r="Z10" s="19">
        <v>3168</v>
      </c>
      <c r="AA10" s="17">
        <v>0.9</v>
      </c>
      <c r="AB10" s="20">
        <f t="shared" si="10"/>
        <v>0.75</v>
      </c>
      <c r="AC10" s="21">
        <f t="shared" si="11"/>
        <v>2013.75</v>
      </c>
      <c r="AD10" s="22">
        <f t="shared" si="17"/>
        <v>1154.25</v>
      </c>
      <c r="AE10" s="22">
        <f t="shared" si="5"/>
        <v>577.125</v>
      </c>
    </row>
    <row r="11" spans="1:33" x14ac:dyDescent="0.25">
      <c r="A11" s="19">
        <v>4.5</v>
      </c>
      <c r="B11" s="19">
        <v>2356</v>
      </c>
      <c r="C11" s="17">
        <v>0.9</v>
      </c>
      <c r="D11" s="20">
        <f t="shared" si="13"/>
        <v>0.75</v>
      </c>
      <c r="E11" s="30">
        <f t="shared" si="6"/>
        <v>1590.3000000000002</v>
      </c>
      <c r="F11" s="31">
        <f t="shared" si="0"/>
        <v>765.69999999999982</v>
      </c>
      <c r="G11" s="31">
        <f t="shared" si="1"/>
        <v>382.84999999999991</v>
      </c>
      <c r="I11" s="19">
        <v>4.5</v>
      </c>
      <c r="J11" s="19">
        <v>3141</v>
      </c>
      <c r="K11" s="17">
        <v>0.9</v>
      </c>
      <c r="L11" s="20">
        <f t="shared" si="14"/>
        <v>0.75</v>
      </c>
      <c r="M11" s="21">
        <f t="shared" si="2"/>
        <v>2120.1750000000002</v>
      </c>
      <c r="N11" s="22">
        <f t="shared" si="18"/>
        <v>1020.8249999999998</v>
      </c>
      <c r="O11" s="22">
        <f t="shared" si="3"/>
        <v>510.41249999999991</v>
      </c>
      <c r="Q11" s="19">
        <v>4.46</v>
      </c>
      <c r="R11" s="19">
        <v>2640</v>
      </c>
      <c r="S11" s="17">
        <v>0.9</v>
      </c>
      <c r="T11" s="20">
        <f t="shared" si="7"/>
        <v>0.74333333333333329</v>
      </c>
      <c r="U11" s="21">
        <f t="shared" si="8"/>
        <v>1663.2083333333333</v>
      </c>
      <c r="V11" s="22">
        <f t="shared" si="16"/>
        <v>976.79166666666674</v>
      </c>
      <c r="W11" s="22">
        <f t="shared" si="4"/>
        <v>488.39583333333337</v>
      </c>
      <c r="Y11" s="19">
        <v>4.46</v>
      </c>
      <c r="Z11" s="19">
        <v>3168</v>
      </c>
      <c r="AA11" s="17">
        <v>0.9</v>
      </c>
      <c r="AB11" s="20">
        <f t="shared" si="10"/>
        <v>0.74333333333333329</v>
      </c>
      <c r="AC11" s="21">
        <f t="shared" si="11"/>
        <v>1995.85</v>
      </c>
      <c r="AD11" s="22">
        <f t="shared" si="17"/>
        <v>1172.1500000000001</v>
      </c>
      <c r="AE11" s="22">
        <f t="shared" si="5"/>
        <v>586.07500000000005</v>
      </c>
    </row>
    <row r="12" spans="1:33" x14ac:dyDescent="0.25">
      <c r="A12" s="19">
        <v>4.25</v>
      </c>
      <c r="B12" s="19">
        <v>2356</v>
      </c>
      <c r="C12" s="17">
        <v>0.9</v>
      </c>
      <c r="D12" s="20">
        <f t="shared" si="13"/>
        <v>0.70833333333333337</v>
      </c>
      <c r="E12" s="30">
        <f t="shared" si="6"/>
        <v>1501.95</v>
      </c>
      <c r="F12" s="31">
        <f t="shared" si="0"/>
        <v>854.05</v>
      </c>
      <c r="G12" s="31">
        <f t="shared" si="1"/>
        <v>427.02499999999998</v>
      </c>
      <c r="I12" s="19">
        <v>4.25</v>
      </c>
      <c r="J12" s="19">
        <v>3141</v>
      </c>
      <c r="K12" s="17">
        <v>0.9</v>
      </c>
      <c r="L12" s="20">
        <f t="shared" si="14"/>
        <v>0.70833333333333337</v>
      </c>
      <c r="M12" s="21">
        <f t="shared" si="2"/>
        <v>2002.3875000000003</v>
      </c>
      <c r="N12" s="22">
        <f t="shared" si="18"/>
        <v>1138.6124999999997</v>
      </c>
      <c r="O12" s="22">
        <f t="shared" si="3"/>
        <v>569.30624999999986</v>
      </c>
      <c r="Q12" s="19">
        <v>4.3899999999999997</v>
      </c>
      <c r="R12" s="19">
        <v>2640</v>
      </c>
      <c r="S12" s="17">
        <v>0.9</v>
      </c>
      <c r="T12" s="20">
        <f t="shared" si="7"/>
        <v>0.73166666666666658</v>
      </c>
      <c r="U12" s="21">
        <f t="shared" si="8"/>
        <v>1637.1041666666665</v>
      </c>
      <c r="V12" s="22">
        <f t="shared" si="16"/>
        <v>1002.8958333333335</v>
      </c>
      <c r="W12" s="22">
        <f t="shared" si="4"/>
        <v>501.44791666666674</v>
      </c>
      <c r="Y12" s="19">
        <v>4</v>
      </c>
      <c r="Z12" s="19">
        <v>3168</v>
      </c>
      <c r="AA12" s="17">
        <v>0.9</v>
      </c>
      <c r="AB12" s="20">
        <f t="shared" si="10"/>
        <v>0.66666666666666663</v>
      </c>
      <c r="AC12" s="21">
        <f t="shared" si="11"/>
        <v>1790</v>
      </c>
      <c r="AD12" s="22">
        <f t="shared" si="17"/>
        <v>1378</v>
      </c>
      <c r="AE12" s="22">
        <f t="shared" si="5"/>
        <v>689</v>
      </c>
    </row>
    <row r="13" spans="1:33" x14ac:dyDescent="0.25">
      <c r="A13" s="19">
        <v>4</v>
      </c>
      <c r="B13" s="19">
        <v>2356</v>
      </c>
      <c r="C13" s="17">
        <v>0.9</v>
      </c>
      <c r="D13" s="20">
        <f t="shared" si="13"/>
        <v>0.66666666666666663</v>
      </c>
      <c r="E13" s="30">
        <f t="shared" si="6"/>
        <v>1413.6</v>
      </c>
      <c r="F13" s="31">
        <f t="shared" si="0"/>
        <v>942.40000000000009</v>
      </c>
      <c r="G13" s="31">
        <f t="shared" si="1"/>
        <v>471.20000000000005</v>
      </c>
      <c r="I13" s="19">
        <v>4</v>
      </c>
      <c r="J13" s="19">
        <v>3141</v>
      </c>
      <c r="K13" s="17">
        <v>0.9</v>
      </c>
      <c r="L13" s="20">
        <f t="shared" si="14"/>
        <v>0.66666666666666663</v>
      </c>
      <c r="M13" s="21">
        <f t="shared" si="2"/>
        <v>1884.6</v>
      </c>
      <c r="N13" s="22">
        <f t="shared" si="18"/>
        <v>1256.4000000000001</v>
      </c>
      <c r="O13" s="22">
        <f t="shared" si="3"/>
        <v>628.20000000000005</v>
      </c>
      <c r="Q13" s="19">
        <v>4</v>
      </c>
      <c r="R13" s="19">
        <v>2640</v>
      </c>
      <c r="S13" s="17">
        <v>0.9</v>
      </c>
      <c r="T13" s="20">
        <f t="shared" si="7"/>
        <v>0.66666666666666663</v>
      </c>
      <c r="U13" s="21">
        <f t="shared" si="8"/>
        <v>1491.6666666666665</v>
      </c>
      <c r="V13" s="22">
        <f t="shared" si="16"/>
        <v>1148.3333333333335</v>
      </c>
      <c r="W13" s="22">
        <f t="shared" si="4"/>
        <v>574.16666666666674</v>
      </c>
      <c r="Y13" s="19">
        <v>3.66</v>
      </c>
      <c r="Z13" s="19">
        <v>3168</v>
      </c>
      <c r="AA13" s="17">
        <v>0.9</v>
      </c>
      <c r="AB13" s="20">
        <f t="shared" si="10"/>
        <v>0.61</v>
      </c>
      <c r="AC13" s="21">
        <f t="shared" si="11"/>
        <v>1637.85</v>
      </c>
      <c r="AD13" s="22">
        <f t="shared" si="17"/>
        <v>1530.15</v>
      </c>
      <c r="AE13" s="22">
        <f t="shared" si="5"/>
        <v>765.07500000000005</v>
      </c>
    </row>
    <row r="14" spans="1:33" x14ac:dyDescent="0.25">
      <c r="A14" s="19">
        <v>3.75</v>
      </c>
      <c r="B14" s="19">
        <v>2356</v>
      </c>
      <c r="C14" s="17">
        <v>0.9</v>
      </c>
      <c r="D14" s="20">
        <f t="shared" si="13"/>
        <v>0.625</v>
      </c>
      <c r="E14" s="30">
        <f t="shared" si="6"/>
        <v>1325.25</v>
      </c>
      <c r="F14" s="31">
        <f t="shared" si="0"/>
        <v>1030.75</v>
      </c>
      <c r="G14" s="31">
        <f t="shared" si="1"/>
        <v>515.375</v>
      </c>
      <c r="I14" s="19">
        <v>3.75</v>
      </c>
      <c r="J14" s="19">
        <v>3141</v>
      </c>
      <c r="K14" s="17">
        <v>0.9</v>
      </c>
      <c r="L14" s="20">
        <f t="shared" si="14"/>
        <v>0.625</v>
      </c>
      <c r="M14" s="21">
        <f t="shared" si="2"/>
        <v>1766.8125</v>
      </c>
      <c r="N14" s="22">
        <f t="shared" si="18"/>
        <v>1374.1875</v>
      </c>
      <c r="O14" s="22">
        <f t="shared" si="3"/>
        <v>687.09375</v>
      </c>
      <c r="Q14" s="19">
        <v>3.96</v>
      </c>
      <c r="R14" s="19">
        <v>2640</v>
      </c>
      <c r="S14" s="17">
        <v>0.9</v>
      </c>
      <c r="T14" s="20">
        <f t="shared" si="7"/>
        <v>0.66</v>
      </c>
      <c r="U14" s="21">
        <f t="shared" si="8"/>
        <v>1476.75</v>
      </c>
      <c r="V14" s="22">
        <f t="shared" si="16"/>
        <v>1163.25</v>
      </c>
      <c r="W14" s="22">
        <f t="shared" si="4"/>
        <v>581.625</v>
      </c>
      <c r="Y14" s="19">
        <v>3.5</v>
      </c>
      <c r="Z14" s="19">
        <v>3168</v>
      </c>
      <c r="AA14" s="17">
        <v>0.9</v>
      </c>
      <c r="AB14" s="20">
        <f t="shared" si="10"/>
        <v>0.58333333333333337</v>
      </c>
      <c r="AC14" s="21">
        <f t="shared" si="11"/>
        <v>1566.25</v>
      </c>
      <c r="AD14" s="22">
        <f t="shared" si="17"/>
        <v>1601.75</v>
      </c>
      <c r="AE14" s="22">
        <f t="shared" si="5"/>
        <v>800.875</v>
      </c>
    </row>
    <row r="15" spans="1:33" x14ac:dyDescent="0.25">
      <c r="A15" s="19">
        <v>3.5</v>
      </c>
      <c r="B15" s="19">
        <v>2356</v>
      </c>
      <c r="C15" s="17">
        <v>0.9</v>
      </c>
      <c r="D15" s="20">
        <f t="shared" si="13"/>
        <v>0.58333333333333337</v>
      </c>
      <c r="E15" s="30">
        <f t="shared" si="6"/>
        <v>1236.9000000000001</v>
      </c>
      <c r="F15" s="31">
        <f t="shared" si="0"/>
        <v>1119.0999999999999</v>
      </c>
      <c r="G15" s="31">
        <f t="shared" si="1"/>
        <v>559.54999999999995</v>
      </c>
      <c r="H15" s="24"/>
      <c r="I15" s="19">
        <v>3.5</v>
      </c>
      <c r="J15" s="19">
        <v>3141</v>
      </c>
      <c r="K15" s="17">
        <v>0.9</v>
      </c>
      <c r="L15" s="20">
        <f t="shared" si="14"/>
        <v>0.58333333333333337</v>
      </c>
      <c r="M15" s="21">
        <f t="shared" si="2"/>
        <v>1649.0250000000001</v>
      </c>
      <c r="N15" s="22">
        <f t="shared" si="18"/>
        <v>1491.9749999999999</v>
      </c>
      <c r="O15" s="22">
        <f t="shared" si="3"/>
        <v>745.98749999999995</v>
      </c>
      <c r="Q15" s="19">
        <v>3.66</v>
      </c>
      <c r="R15" s="19">
        <v>2640</v>
      </c>
      <c r="S15" s="17">
        <v>0.9</v>
      </c>
      <c r="T15" s="20">
        <f t="shared" si="7"/>
        <v>0.61</v>
      </c>
      <c r="U15" s="21">
        <f t="shared" si="8"/>
        <v>1364.875</v>
      </c>
      <c r="V15" s="22">
        <f t="shared" si="16"/>
        <v>1275.125</v>
      </c>
      <c r="W15" s="22">
        <f t="shared" si="4"/>
        <v>637.5625</v>
      </c>
      <c r="X15" s="24"/>
      <c r="Y15" s="19">
        <v>3.38</v>
      </c>
      <c r="Z15" s="19">
        <v>3168</v>
      </c>
      <c r="AA15" s="17">
        <v>0.9</v>
      </c>
      <c r="AB15" s="20">
        <f t="shared" si="10"/>
        <v>0.56333333333333335</v>
      </c>
      <c r="AC15" s="21">
        <f t="shared" si="11"/>
        <v>1512.55</v>
      </c>
      <c r="AD15" s="22">
        <f t="shared" si="17"/>
        <v>1655.45</v>
      </c>
      <c r="AE15" s="22">
        <f t="shared" si="5"/>
        <v>827.72500000000002</v>
      </c>
      <c r="AF15" s="23"/>
      <c r="AG15" s="23"/>
    </row>
    <row r="16" spans="1:33" x14ac:dyDescent="0.25">
      <c r="A16" s="19">
        <v>3.25</v>
      </c>
      <c r="B16" s="19">
        <v>2356</v>
      </c>
      <c r="C16" s="17">
        <v>0.9</v>
      </c>
      <c r="D16" s="20">
        <f t="shared" si="13"/>
        <v>0.54166666666666663</v>
      </c>
      <c r="E16" s="30">
        <f t="shared" si="6"/>
        <v>1148.55</v>
      </c>
      <c r="F16" s="31">
        <f t="shared" si="0"/>
        <v>1207.45</v>
      </c>
      <c r="G16" s="31">
        <f t="shared" si="1"/>
        <v>603.72500000000002</v>
      </c>
      <c r="I16" s="19">
        <v>3.25</v>
      </c>
      <c r="J16" s="19">
        <v>3141</v>
      </c>
      <c r="K16" s="17">
        <v>0.9</v>
      </c>
      <c r="L16" s="20">
        <f t="shared" si="14"/>
        <v>0.54166666666666663</v>
      </c>
      <c r="M16" s="21">
        <f t="shared" si="2"/>
        <v>1531.2375</v>
      </c>
      <c r="N16" s="22">
        <f t="shared" si="18"/>
        <v>1609.7625</v>
      </c>
      <c r="O16" s="22">
        <f t="shared" si="3"/>
        <v>804.88125000000002</v>
      </c>
      <c r="Q16" s="19">
        <v>3.5</v>
      </c>
      <c r="R16" s="19">
        <v>2640</v>
      </c>
      <c r="S16" s="17">
        <v>0.9</v>
      </c>
      <c r="T16" s="20">
        <f t="shared" si="7"/>
        <v>0.58333333333333337</v>
      </c>
      <c r="U16" s="21">
        <f t="shared" si="8"/>
        <v>1305.2083333333335</v>
      </c>
      <c r="V16" s="22">
        <f t="shared" si="16"/>
        <v>1334.7916666666665</v>
      </c>
      <c r="W16" s="22">
        <f t="shared" si="4"/>
        <v>667.39583333333326</v>
      </c>
      <c r="Y16" s="19">
        <v>3.32</v>
      </c>
      <c r="Z16" s="19">
        <v>3168</v>
      </c>
      <c r="AA16" s="17">
        <v>0.9</v>
      </c>
      <c r="AB16" s="20">
        <f t="shared" si="10"/>
        <v>0.55333333333333334</v>
      </c>
      <c r="AC16" s="21">
        <f t="shared" si="11"/>
        <v>1485.7</v>
      </c>
      <c r="AD16" s="22">
        <f t="shared" si="17"/>
        <v>1682.3</v>
      </c>
      <c r="AE16" s="22">
        <f t="shared" si="5"/>
        <v>841.15</v>
      </c>
      <c r="AG16" s="23"/>
    </row>
    <row r="17" spans="1:33" x14ac:dyDescent="0.25">
      <c r="A17" s="19">
        <v>3</v>
      </c>
      <c r="B17" s="19">
        <v>2356</v>
      </c>
      <c r="C17" s="17">
        <v>0.9</v>
      </c>
      <c r="D17" s="20">
        <f t="shared" si="13"/>
        <v>0.5</v>
      </c>
      <c r="E17" s="30">
        <f t="shared" si="6"/>
        <v>1060.2</v>
      </c>
      <c r="F17" s="31">
        <f t="shared" si="0"/>
        <v>1295.8</v>
      </c>
      <c r="G17" s="31">
        <f t="shared" si="1"/>
        <v>647.9</v>
      </c>
      <c r="I17" s="19">
        <v>3</v>
      </c>
      <c r="J17" s="19">
        <v>3141</v>
      </c>
      <c r="K17" s="17">
        <v>0.9</v>
      </c>
      <c r="L17" s="20">
        <f t="shared" si="14"/>
        <v>0.5</v>
      </c>
      <c r="M17" s="21">
        <f t="shared" si="2"/>
        <v>1413.45</v>
      </c>
      <c r="N17" s="22">
        <f t="shared" si="18"/>
        <v>1727.55</v>
      </c>
      <c r="O17" s="22">
        <f t="shared" si="3"/>
        <v>863.77499999999998</v>
      </c>
      <c r="Q17" s="19">
        <v>3.38</v>
      </c>
      <c r="R17" s="19">
        <v>2640</v>
      </c>
      <c r="S17" s="17">
        <v>0.9</v>
      </c>
      <c r="T17" s="20">
        <f t="shared" si="7"/>
        <v>0.56333333333333335</v>
      </c>
      <c r="U17" s="21">
        <f t="shared" si="8"/>
        <v>1260.4583333333335</v>
      </c>
      <c r="V17" s="22">
        <f t="shared" si="16"/>
        <v>1379.5416666666665</v>
      </c>
      <c r="W17" s="22">
        <f t="shared" si="4"/>
        <v>689.77083333333326</v>
      </c>
      <c r="Y17" s="19">
        <v>3</v>
      </c>
      <c r="Z17" s="19">
        <v>3168</v>
      </c>
      <c r="AA17" s="17">
        <v>0.9</v>
      </c>
      <c r="AB17" s="20">
        <f t="shared" si="10"/>
        <v>0.5</v>
      </c>
      <c r="AC17" s="21">
        <f>$AC$5*AB17</f>
        <v>1342.5</v>
      </c>
      <c r="AD17" s="22">
        <f t="shared" si="17"/>
        <v>1825.5</v>
      </c>
      <c r="AE17" s="22">
        <f t="shared" si="5"/>
        <v>912.75</v>
      </c>
      <c r="AG17" s="23"/>
    </row>
    <row r="18" spans="1:33" x14ac:dyDescent="0.25">
      <c r="A18" s="19">
        <v>2.75</v>
      </c>
      <c r="B18" s="19">
        <v>2356</v>
      </c>
      <c r="C18" s="17">
        <v>0.9</v>
      </c>
      <c r="D18" s="20">
        <f t="shared" si="13"/>
        <v>0.45833333333333331</v>
      </c>
      <c r="E18" s="30">
        <f t="shared" si="6"/>
        <v>971.85</v>
      </c>
      <c r="F18" s="31">
        <f t="shared" si="0"/>
        <v>1384.15</v>
      </c>
      <c r="G18" s="31">
        <f t="shared" si="1"/>
        <v>692.07500000000005</v>
      </c>
      <c r="I18" s="19">
        <v>2.75</v>
      </c>
      <c r="J18" s="19">
        <v>3141</v>
      </c>
      <c r="K18" s="17">
        <v>0.9</v>
      </c>
      <c r="L18" s="20">
        <f t="shared" si="14"/>
        <v>0.45833333333333331</v>
      </c>
      <c r="M18" s="21">
        <f t="shared" si="2"/>
        <v>1295.6624999999999</v>
      </c>
      <c r="N18" s="22">
        <f t="shared" si="18"/>
        <v>1845.3375000000001</v>
      </c>
      <c r="O18" s="22">
        <f t="shared" si="3"/>
        <v>922.66875000000005</v>
      </c>
      <c r="Q18" s="19">
        <v>3.32</v>
      </c>
      <c r="R18" s="19">
        <v>2640</v>
      </c>
      <c r="S18" s="17">
        <v>0.9</v>
      </c>
      <c r="T18" s="20">
        <f t="shared" si="7"/>
        <v>0.55333333333333334</v>
      </c>
      <c r="U18" s="21">
        <f t="shared" si="8"/>
        <v>1238.0833333333333</v>
      </c>
      <c r="V18" s="22">
        <f t="shared" si="16"/>
        <v>1401.9166666666667</v>
      </c>
      <c r="W18" s="22">
        <f t="shared" si="4"/>
        <v>700.95833333333337</v>
      </c>
      <c r="Y18" s="19"/>
      <c r="Z18" s="19"/>
      <c r="AA18" s="17"/>
      <c r="AB18" s="20"/>
      <c r="AC18" s="21"/>
      <c r="AD18" s="22"/>
      <c r="AE18" s="22"/>
    </row>
    <row r="19" spans="1:33" x14ac:dyDescent="0.25">
      <c r="A19" s="19">
        <v>2.5</v>
      </c>
      <c r="B19" s="19">
        <v>2356</v>
      </c>
      <c r="C19" s="17">
        <v>0.9</v>
      </c>
      <c r="D19" s="20">
        <f t="shared" ref="D19" si="19">A19/$Q$5</f>
        <v>0.41666666666666669</v>
      </c>
      <c r="E19" s="30">
        <f t="shared" ref="E19" si="20">B19*C19*D19</f>
        <v>883.50000000000011</v>
      </c>
      <c r="F19" s="31">
        <f t="shared" ref="F19" si="21">B19-E19</f>
        <v>1472.5</v>
      </c>
      <c r="G19" s="31">
        <f t="shared" ref="G19" si="22">F19/2</f>
        <v>736.25</v>
      </c>
      <c r="I19" s="19">
        <v>2.5</v>
      </c>
      <c r="J19" s="19">
        <v>3141</v>
      </c>
      <c r="K19" s="17">
        <v>0.9</v>
      </c>
      <c r="L19" s="20">
        <f t="shared" ref="L19" si="23">I19/$Q$5</f>
        <v>0.41666666666666669</v>
      </c>
      <c r="M19" s="21">
        <f t="shared" ref="M19" si="24">J19*K19*L19</f>
        <v>1177.875</v>
      </c>
      <c r="N19" s="22">
        <f t="shared" ref="N19" si="25">J19-M19</f>
        <v>1963.125</v>
      </c>
      <c r="O19" s="22">
        <f t="shared" ref="O19" si="26">N19/2</f>
        <v>981.5625</v>
      </c>
      <c r="Q19" s="19">
        <v>3.32</v>
      </c>
      <c r="R19" s="19">
        <v>2640</v>
      </c>
      <c r="S19" s="17">
        <v>0.9</v>
      </c>
      <c r="T19" s="20">
        <f t="shared" ref="T19" si="27">Q19/$Q$5</f>
        <v>0.55333333333333334</v>
      </c>
      <c r="U19" s="21">
        <f t="shared" ref="U19" si="28">$U$5*T19</f>
        <v>1238.0833333333333</v>
      </c>
      <c r="V19" s="22">
        <f t="shared" ref="V19" si="29">R19-U19</f>
        <v>1401.9166666666667</v>
      </c>
      <c r="W19" s="22">
        <f t="shared" ref="W19" si="30">V19/2</f>
        <v>700.95833333333337</v>
      </c>
      <c r="Y19" s="19"/>
      <c r="Z19" s="19"/>
      <c r="AA19" s="17"/>
      <c r="AB19" s="20"/>
      <c r="AC19" s="21"/>
      <c r="AD19" s="22"/>
      <c r="AE19" s="22"/>
    </row>
    <row r="20" spans="1:33" x14ac:dyDescent="0.25">
      <c r="A20" s="17"/>
      <c r="B20" s="17"/>
      <c r="C20" s="17"/>
      <c r="D20" s="17"/>
      <c r="E20" s="27"/>
      <c r="F20" s="27"/>
      <c r="G20" s="17"/>
      <c r="Q20" s="15" t="s">
        <v>9</v>
      </c>
      <c r="R20" s="15" t="s">
        <v>8</v>
      </c>
      <c r="S20" s="15"/>
      <c r="T20" s="15"/>
      <c r="U20" s="15" t="s">
        <v>11</v>
      </c>
      <c r="V20" s="18" t="s">
        <v>10</v>
      </c>
      <c r="W20" s="18" t="s">
        <v>19</v>
      </c>
      <c r="Y20" s="19">
        <v>6</v>
      </c>
      <c r="Z20" s="19">
        <v>1281.5999999999999</v>
      </c>
      <c r="AA20" s="17">
        <v>0.9</v>
      </c>
      <c r="AB20" s="20">
        <v>1</v>
      </c>
      <c r="AC20" s="21">
        <v>1086</v>
      </c>
      <c r="AD20" s="22">
        <f>Z20-AC20</f>
        <v>195.59999999999991</v>
      </c>
      <c r="AE20" s="22">
        <f>AD20/2</f>
        <v>97.799999999999955</v>
      </c>
    </row>
    <row r="21" spans="1:33" x14ac:dyDescent="0.25">
      <c r="A21" s="15" t="s">
        <v>9</v>
      </c>
      <c r="B21" s="15" t="s">
        <v>8</v>
      </c>
      <c r="C21" s="15"/>
      <c r="D21" s="15"/>
      <c r="E21" s="15" t="s">
        <v>11</v>
      </c>
      <c r="F21" s="18" t="s">
        <v>10</v>
      </c>
      <c r="G21" s="18" t="s">
        <v>19</v>
      </c>
      <c r="I21" s="15" t="s">
        <v>9</v>
      </c>
      <c r="J21" s="15" t="s">
        <v>8</v>
      </c>
      <c r="K21" s="15"/>
      <c r="L21" s="15"/>
      <c r="M21" s="15" t="s">
        <v>11</v>
      </c>
      <c r="N21" s="18" t="s">
        <v>10</v>
      </c>
      <c r="O21" s="18" t="s">
        <v>19</v>
      </c>
      <c r="Q21" s="19">
        <v>6</v>
      </c>
      <c r="R21" s="19">
        <v>1068</v>
      </c>
      <c r="S21" s="17">
        <v>0.9</v>
      </c>
      <c r="T21" s="20">
        <v>1</v>
      </c>
      <c r="U21" s="21">
        <v>905</v>
      </c>
      <c r="V21" s="22">
        <f>R21-U21</f>
        <v>163</v>
      </c>
      <c r="W21" s="22">
        <f>V21/2</f>
        <v>81.5</v>
      </c>
      <c r="Y21" s="19">
        <v>5.93</v>
      </c>
      <c r="Z21" s="19">
        <v>1281.5999999999999</v>
      </c>
      <c r="AA21" s="17">
        <v>0.9</v>
      </c>
      <c r="AB21" s="20">
        <f t="shared" ref="AB21:AB31" si="31">Y21/$Q$21</f>
        <v>0.98833333333333329</v>
      </c>
      <c r="AC21" s="21">
        <f>$AC$20*AB21</f>
        <v>1073.33</v>
      </c>
      <c r="AD21" s="22">
        <f>Z21-AC21</f>
        <v>208.26999999999998</v>
      </c>
      <c r="AE21" s="22">
        <f t="shared" ref="AE21:AE31" si="32">AD21/2</f>
        <v>104.13499999999999</v>
      </c>
    </row>
    <row r="22" spans="1:33" x14ac:dyDescent="0.25">
      <c r="A22" s="19">
        <v>6</v>
      </c>
      <c r="B22" s="19">
        <v>953</v>
      </c>
      <c r="C22" s="17">
        <v>0.9</v>
      </c>
      <c r="D22" s="20">
        <v>1</v>
      </c>
      <c r="E22" s="30">
        <f>B22*C22*D22</f>
        <v>857.7</v>
      </c>
      <c r="F22" s="31">
        <f>B22-E22</f>
        <v>95.299999999999955</v>
      </c>
      <c r="G22" s="31">
        <f>F22/2</f>
        <v>47.649999999999977</v>
      </c>
      <c r="I22" s="19">
        <v>6</v>
      </c>
      <c r="J22" s="19">
        <v>1270</v>
      </c>
      <c r="K22" s="17">
        <v>0.9</v>
      </c>
      <c r="L22" s="20">
        <v>1</v>
      </c>
      <c r="M22" s="21">
        <f>J22*K22*L22</f>
        <v>1143</v>
      </c>
      <c r="N22" s="22">
        <f>J22-M22</f>
        <v>127</v>
      </c>
      <c r="O22" s="22">
        <f>N22/2</f>
        <v>63.5</v>
      </c>
      <c r="Q22" s="19">
        <v>5.93</v>
      </c>
      <c r="R22" s="19">
        <v>1068</v>
      </c>
      <c r="S22" s="17">
        <v>0.9</v>
      </c>
      <c r="T22" s="20">
        <f t="shared" ref="T22:T34" si="33">Q22/$Q$21</f>
        <v>0.98833333333333329</v>
      </c>
      <c r="U22" s="21">
        <f t="shared" ref="U22:U34" si="34">$U$21*T22</f>
        <v>894.44166666666661</v>
      </c>
      <c r="V22" s="22">
        <f>R22-U22</f>
        <v>173.55833333333339</v>
      </c>
      <c r="W22" s="22">
        <f t="shared" ref="W22:W34" si="35">V22/2</f>
        <v>86.779166666666697</v>
      </c>
      <c r="Y22" s="19">
        <v>5.5</v>
      </c>
      <c r="Z22" s="19">
        <v>1281.5999999999999</v>
      </c>
      <c r="AA22" s="17">
        <v>0.9</v>
      </c>
      <c r="AB22" s="20">
        <f t="shared" si="31"/>
        <v>0.91666666666666663</v>
      </c>
      <c r="AC22" s="21">
        <f t="shared" ref="AC22:AC30" si="36">$AC$20*AB22</f>
        <v>995.5</v>
      </c>
      <c r="AD22" s="22">
        <f t="shared" ref="AD22:AD30" si="37">Z22-AC22</f>
        <v>286.09999999999991</v>
      </c>
      <c r="AE22" s="22">
        <f t="shared" si="32"/>
        <v>143.04999999999995</v>
      </c>
    </row>
    <row r="23" spans="1:33" x14ac:dyDescent="0.25">
      <c r="A23" s="19">
        <v>5.75</v>
      </c>
      <c r="B23" s="19">
        <v>953</v>
      </c>
      <c r="C23" s="17">
        <v>0.9</v>
      </c>
      <c r="D23" s="20">
        <f t="shared" ref="D23:D35" si="38">A23/$Q$21</f>
        <v>0.95833333333333337</v>
      </c>
      <c r="E23" s="30">
        <f t="shared" ref="E23:E35" si="39">B23*C23*D23</f>
        <v>821.96250000000009</v>
      </c>
      <c r="F23" s="31">
        <f>B23-E23</f>
        <v>131.03749999999991</v>
      </c>
      <c r="G23" s="31">
        <f t="shared" ref="G23:G35" si="40">F23/2</f>
        <v>65.518749999999955</v>
      </c>
      <c r="I23" s="19">
        <v>5.75</v>
      </c>
      <c r="J23" s="19">
        <v>1270</v>
      </c>
      <c r="K23" s="17">
        <v>0.9</v>
      </c>
      <c r="L23" s="20">
        <f t="shared" ref="L23:L34" si="41">I23/$Q$21</f>
        <v>0.95833333333333337</v>
      </c>
      <c r="M23" s="21">
        <f t="shared" ref="M23:M35" si="42">J23*K23*L23</f>
        <v>1095.375</v>
      </c>
      <c r="N23" s="22">
        <f t="shared" ref="N23:N35" si="43">J23-M23</f>
        <v>174.625</v>
      </c>
      <c r="O23" s="22">
        <f t="shared" ref="O23:O33" si="44">N23/2</f>
        <v>87.3125</v>
      </c>
      <c r="Q23" s="19">
        <v>5.5</v>
      </c>
      <c r="R23" s="19">
        <v>1068</v>
      </c>
      <c r="S23" s="17">
        <v>0.9</v>
      </c>
      <c r="T23" s="20">
        <f t="shared" si="33"/>
        <v>0.91666666666666663</v>
      </c>
      <c r="U23" s="21">
        <f t="shared" si="34"/>
        <v>829.58333333333326</v>
      </c>
      <c r="V23" s="22">
        <f t="shared" ref="V23:V33" si="45">R23-U23</f>
        <v>238.41666666666674</v>
      </c>
      <c r="W23" s="22">
        <f t="shared" si="35"/>
        <v>119.20833333333337</v>
      </c>
      <c r="Y23" s="19">
        <v>5.25</v>
      </c>
      <c r="Z23" s="19">
        <v>1281.5999999999999</v>
      </c>
      <c r="AA23" s="17">
        <v>0.9</v>
      </c>
      <c r="AB23" s="20">
        <f t="shared" si="31"/>
        <v>0.875</v>
      </c>
      <c r="AC23" s="21">
        <f t="shared" si="36"/>
        <v>950.25</v>
      </c>
      <c r="AD23" s="22">
        <f t="shared" si="37"/>
        <v>331.34999999999991</v>
      </c>
      <c r="AE23" s="22">
        <f t="shared" si="32"/>
        <v>165.67499999999995</v>
      </c>
    </row>
    <row r="24" spans="1:33" x14ac:dyDescent="0.25">
      <c r="A24" s="19">
        <v>5.5</v>
      </c>
      <c r="B24" s="19">
        <v>953</v>
      </c>
      <c r="C24" s="17">
        <v>0.9</v>
      </c>
      <c r="D24" s="20">
        <f t="shared" si="38"/>
        <v>0.91666666666666663</v>
      </c>
      <c r="E24" s="30">
        <f t="shared" si="39"/>
        <v>786.22500000000002</v>
      </c>
      <c r="F24" s="31">
        <f>B24-E24</f>
        <v>166.77499999999998</v>
      </c>
      <c r="G24" s="31">
        <f t="shared" si="40"/>
        <v>83.387499999999989</v>
      </c>
      <c r="I24" s="19">
        <v>5.5</v>
      </c>
      <c r="J24" s="19">
        <v>1270</v>
      </c>
      <c r="K24" s="17">
        <v>0.9</v>
      </c>
      <c r="L24" s="20">
        <f t="shared" si="41"/>
        <v>0.91666666666666663</v>
      </c>
      <c r="M24" s="21">
        <f t="shared" si="42"/>
        <v>1047.75</v>
      </c>
      <c r="N24" s="22">
        <f t="shared" si="43"/>
        <v>222.25</v>
      </c>
      <c r="O24" s="22">
        <f t="shared" si="44"/>
        <v>111.125</v>
      </c>
      <c r="Q24" s="19">
        <v>5.25</v>
      </c>
      <c r="R24" s="19">
        <v>1068</v>
      </c>
      <c r="S24" s="17">
        <v>0.9</v>
      </c>
      <c r="T24" s="20">
        <f t="shared" si="33"/>
        <v>0.875</v>
      </c>
      <c r="U24" s="21">
        <f t="shared" si="34"/>
        <v>791.875</v>
      </c>
      <c r="V24" s="22">
        <f t="shared" si="45"/>
        <v>276.125</v>
      </c>
      <c r="W24" s="22">
        <f t="shared" si="35"/>
        <v>138.0625</v>
      </c>
      <c r="Y24" s="19">
        <v>5</v>
      </c>
      <c r="Z24" s="19">
        <v>1281.5999999999999</v>
      </c>
      <c r="AA24" s="17">
        <v>0.9</v>
      </c>
      <c r="AB24" s="20">
        <f t="shared" si="31"/>
        <v>0.83333333333333337</v>
      </c>
      <c r="AC24" s="21">
        <f t="shared" si="36"/>
        <v>905</v>
      </c>
      <c r="AD24" s="22">
        <f t="shared" si="37"/>
        <v>376.59999999999991</v>
      </c>
      <c r="AE24" s="22">
        <f t="shared" si="32"/>
        <v>188.29999999999995</v>
      </c>
    </row>
    <row r="25" spans="1:33" x14ac:dyDescent="0.25">
      <c r="A25" s="19">
        <v>5.25</v>
      </c>
      <c r="B25" s="19">
        <v>953</v>
      </c>
      <c r="C25" s="17">
        <v>0.9</v>
      </c>
      <c r="D25" s="20">
        <f t="shared" si="38"/>
        <v>0.875</v>
      </c>
      <c r="E25" s="30">
        <f t="shared" si="39"/>
        <v>750.48750000000007</v>
      </c>
      <c r="F25" s="31">
        <f t="shared" ref="F25:F35" si="46">B25-E25</f>
        <v>202.51249999999993</v>
      </c>
      <c r="G25" s="31">
        <f t="shared" si="40"/>
        <v>101.25624999999997</v>
      </c>
      <c r="I25" s="19">
        <v>5.25</v>
      </c>
      <c r="J25" s="19">
        <v>1270</v>
      </c>
      <c r="K25" s="17">
        <v>0.9</v>
      </c>
      <c r="L25" s="20">
        <f t="shared" si="41"/>
        <v>0.875</v>
      </c>
      <c r="M25" s="21">
        <f t="shared" si="42"/>
        <v>1000.125</v>
      </c>
      <c r="N25" s="22">
        <f t="shared" si="43"/>
        <v>269.875</v>
      </c>
      <c r="O25" s="22">
        <f t="shared" si="44"/>
        <v>134.9375</v>
      </c>
      <c r="Q25" s="19">
        <v>5</v>
      </c>
      <c r="R25" s="19">
        <v>1068</v>
      </c>
      <c r="S25" s="17">
        <v>0.9</v>
      </c>
      <c r="T25" s="20">
        <f t="shared" si="33"/>
        <v>0.83333333333333337</v>
      </c>
      <c r="U25" s="21">
        <f t="shared" si="34"/>
        <v>754.16666666666674</v>
      </c>
      <c r="V25" s="22">
        <f t="shared" si="45"/>
        <v>313.83333333333326</v>
      </c>
      <c r="W25" s="22">
        <f t="shared" si="35"/>
        <v>156.91666666666663</v>
      </c>
      <c r="Y25" s="19">
        <v>4.5</v>
      </c>
      <c r="Z25" s="19">
        <v>1281.5999999999999</v>
      </c>
      <c r="AA25" s="17">
        <v>0.9</v>
      </c>
      <c r="AB25" s="20">
        <f t="shared" si="31"/>
        <v>0.75</v>
      </c>
      <c r="AC25" s="21">
        <f t="shared" si="36"/>
        <v>814.5</v>
      </c>
      <c r="AD25" s="22">
        <f t="shared" si="37"/>
        <v>467.09999999999991</v>
      </c>
      <c r="AE25" s="22">
        <f t="shared" si="32"/>
        <v>233.54999999999995</v>
      </c>
    </row>
    <row r="26" spans="1:33" x14ac:dyDescent="0.25">
      <c r="A26" s="19">
        <v>5</v>
      </c>
      <c r="B26" s="19">
        <v>953</v>
      </c>
      <c r="C26" s="17">
        <v>0.9</v>
      </c>
      <c r="D26" s="20">
        <f t="shared" si="38"/>
        <v>0.83333333333333337</v>
      </c>
      <c r="E26" s="30">
        <f t="shared" si="39"/>
        <v>714.75000000000011</v>
      </c>
      <c r="F26" s="31">
        <f t="shared" si="46"/>
        <v>238.24999999999989</v>
      </c>
      <c r="G26" s="31">
        <f t="shared" si="40"/>
        <v>119.12499999999994</v>
      </c>
      <c r="I26" s="19">
        <v>5</v>
      </c>
      <c r="J26" s="19">
        <v>1270</v>
      </c>
      <c r="K26" s="17">
        <v>0.9</v>
      </c>
      <c r="L26" s="20">
        <f t="shared" si="41"/>
        <v>0.83333333333333337</v>
      </c>
      <c r="M26" s="21">
        <f t="shared" si="42"/>
        <v>952.5</v>
      </c>
      <c r="N26" s="22">
        <f t="shared" si="43"/>
        <v>317.5</v>
      </c>
      <c r="O26" s="22">
        <f t="shared" si="44"/>
        <v>158.75</v>
      </c>
      <c r="Q26" s="19">
        <v>4.5</v>
      </c>
      <c r="R26" s="19">
        <v>1068</v>
      </c>
      <c r="S26" s="17">
        <v>0.9</v>
      </c>
      <c r="T26" s="20">
        <f t="shared" si="33"/>
        <v>0.75</v>
      </c>
      <c r="U26" s="21">
        <f t="shared" si="34"/>
        <v>678.75</v>
      </c>
      <c r="V26" s="22">
        <f t="shared" si="45"/>
        <v>389.25</v>
      </c>
      <c r="W26" s="22">
        <f t="shared" si="35"/>
        <v>194.625</v>
      </c>
      <c r="Y26" s="19">
        <v>4.46</v>
      </c>
      <c r="Z26" s="19">
        <v>1281.5999999999999</v>
      </c>
      <c r="AA26" s="17">
        <v>0.9</v>
      </c>
      <c r="AB26" s="20">
        <f t="shared" si="31"/>
        <v>0.74333333333333329</v>
      </c>
      <c r="AC26" s="21">
        <f t="shared" si="36"/>
        <v>807.26</v>
      </c>
      <c r="AD26" s="22">
        <f t="shared" si="37"/>
        <v>474.33999999999992</v>
      </c>
      <c r="AE26" s="22">
        <f t="shared" si="32"/>
        <v>237.16999999999996</v>
      </c>
    </row>
    <row r="27" spans="1:33" x14ac:dyDescent="0.25">
      <c r="A27" s="19">
        <v>4.75</v>
      </c>
      <c r="B27" s="19">
        <v>953</v>
      </c>
      <c r="C27" s="17">
        <v>0.9</v>
      </c>
      <c r="D27" s="20">
        <f t="shared" si="38"/>
        <v>0.79166666666666663</v>
      </c>
      <c r="E27" s="30">
        <f t="shared" si="39"/>
        <v>679.01250000000005</v>
      </c>
      <c r="F27" s="31">
        <f t="shared" si="46"/>
        <v>273.98749999999995</v>
      </c>
      <c r="G27" s="31">
        <f t="shared" si="40"/>
        <v>136.99374999999998</v>
      </c>
      <c r="I27" s="19">
        <v>4.75</v>
      </c>
      <c r="J27" s="19">
        <v>1270</v>
      </c>
      <c r="K27" s="17">
        <v>0.9</v>
      </c>
      <c r="L27" s="20">
        <f t="shared" si="41"/>
        <v>0.79166666666666663</v>
      </c>
      <c r="M27" s="21">
        <f t="shared" si="42"/>
        <v>904.875</v>
      </c>
      <c r="N27" s="22">
        <f t="shared" si="43"/>
        <v>365.125</v>
      </c>
      <c r="O27" s="22">
        <f t="shared" si="44"/>
        <v>182.5625</v>
      </c>
      <c r="Q27" s="19">
        <v>4.46</v>
      </c>
      <c r="R27" s="19">
        <v>1068</v>
      </c>
      <c r="S27" s="17">
        <v>0.9</v>
      </c>
      <c r="T27" s="20">
        <f t="shared" si="33"/>
        <v>0.74333333333333329</v>
      </c>
      <c r="U27" s="21">
        <f t="shared" si="34"/>
        <v>672.71666666666658</v>
      </c>
      <c r="V27" s="22">
        <f t="shared" si="45"/>
        <v>395.28333333333342</v>
      </c>
      <c r="W27" s="22">
        <f t="shared" si="35"/>
        <v>197.64166666666671</v>
      </c>
      <c r="Y27" s="19">
        <v>4</v>
      </c>
      <c r="Z27" s="19">
        <v>1281.5999999999999</v>
      </c>
      <c r="AA27" s="17">
        <v>0.9</v>
      </c>
      <c r="AB27" s="20">
        <f t="shared" si="31"/>
        <v>0.66666666666666663</v>
      </c>
      <c r="AC27" s="21">
        <f t="shared" si="36"/>
        <v>724</v>
      </c>
      <c r="AD27" s="22">
        <f t="shared" si="37"/>
        <v>557.59999999999991</v>
      </c>
      <c r="AE27" s="22">
        <f t="shared" si="32"/>
        <v>278.79999999999995</v>
      </c>
    </row>
    <row r="28" spans="1:33" x14ac:dyDescent="0.25">
      <c r="A28" s="19">
        <v>4.5</v>
      </c>
      <c r="B28" s="19">
        <v>953</v>
      </c>
      <c r="C28" s="17">
        <v>0.9</v>
      </c>
      <c r="D28" s="20">
        <f t="shared" si="38"/>
        <v>0.75</v>
      </c>
      <c r="E28" s="30">
        <f t="shared" si="39"/>
        <v>643.27500000000009</v>
      </c>
      <c r="F28" s="31">
        <f t="shared" si="46"/>
        <v>309.72499999999991</v>
      </c>
      <c r="G28" s="31">
        <f t="shared" si="40"/>
        <v>154.86249999999995</v>
      </c>
      <c r="I28" s="19">
        <v>4.5</v>
      </c>
      <c r="J28" s="19">
        <v>1270</v>
      </c>
      <c r="K28" s="17">
        <v>0.9</v>
      </c>
      <c r="L28" s="20">
        <f t="shared" si="41"/>
        <v>0.75</v>
      </c>
      <c r="M28" s="21">
        <f t="shared" si="42"/>
        <v>857.25</v>
      </c>
      <c r="N28" s="22">
        <f t="shared" si="43"/>
        <v>412.75</v>
      </c>
      <c r="O28" s="22">
        <f t="shared" si="44"/>
        <v>206.375</v>
      </c>
      <c r="Q28" s="19">
        <v>4.3899999999999997</v>
      </c>
      <c r="R28" s="19">
        <v>1068</v>
      </c>
      <c r="S28" s="17">
        <v>0.9</v>
      </c>
      <c r="T28" s="20">
        <f t="shared" si="33"/>
        <v>0.73166666666666658</v>
      </c>
      <c r="U28" s="21">
        <f t="shared" si="34"/>
        <v>662.1583333333333</v>
      </c>
      <c r="V28" s="22">
        <f t="shared" si="45"/>
        <v>405.8416666666667</v>
      </c>
      <c r="W28" s="22">
        <f t="shared" si="35"/>
        <v>202.92083333333335</v>
      </c>
      <c r="Y28" s="19">
        <v>3.66</v>
      </c>
      <c r="Z28" s="19">
        <v>1281.5999999999999</v>
      </c>
      <c r="AA28" s="17">
        <v>0.9</v>
      </c>
      <c r="AB28" s="20">
        <f t="shared" si="31"/>
        <v>0.61</v>
      </c>
      <c r="AC28" s="21">
        <f t="shared" si="36"/>
        <v>662.46</v>
      </c>
      <c r="AD28" s="22">
        <f t="shared" si="37"/>
        <v>619.13999999999987</v>
      </c>
      <c r="AE28" s="22">
        <f t="shared" si="32"/>
        <v>309.56999999999994</v>
      </c>
    </row>
    <row r="29" spans="1:33" x14ac:dyDescent="0.25">
      <c r="A29" s="19">
        <v>4.25</v>
      </c>
      <c r="B29" s="19">
        <v>953</v>
      </c>
      <c r="C29" s="17">
        <v>0.9</v>
      </c>
      <c r="D29" s="20">
        <f t="shared" si="38"/>
        <v>0.70833333333333337</v>
      </c>
      <c r="E29" s="30">
        <f t="shared" si="39"/>
        <v>607.53750000000002</v>
      </c>
      <c r="F29" s="31">
        <f t="shared" si="46"/>
        <v>345.46249999999998</v>
      </c>
      <c r="G29" s="31">
        <f t="shared" si="40"/>
        <v>172.73124999999999</v>
      </c>
      <c r="I29" s="19">
        <v>4.25</v>
      </c>
      <c r="J29" s="19">
        <v>1270</v>
      </c>
      <c r="K29" s="17">
        <v>0.9</v>
      </c>
      <c r="L29" s="20">
        <f t="shared" si="41"/>
        <v>0.70833333333333337</v>
      </c>
      <c r="M29" s="21">
        <f t="shared" si="42"/>
        <v>809.625</v>
      </c>
      <c r="N29" s="22">
        <f t="shared" si="43"/>
        <v>460.375</v>
      </c>
      <c r="O29" s="22">
        <f t="shared" si="44"/>
        <v>230.1875</v>
      </c>
      <c r="Q29" s="19">
        <v>4</v>
      </c>
      <c r="R29" s="19">
        <v>1068</v>
      </c>
      <c r="S29" s="17">
        <v>0.9</v>
      </c>
      <c r="T29" s="20">
        <f t="shared" si="33"/>
        <v>0.66666666666666663</v>
      </c>
      <c r="U29" s="21">
        <f t="shared" si="34"/>
        <v>603.33333333333326</v>
      </c>
      <c r="V29" s="22">
        <f t="shared" si="45"/>
        <v>464.66666666666674</v>
      </c>
      <c r="W29" s="22">
        <f t="shared" si="35"/>
        <v>232.33333333333337</v>
      </c>
      <c r="Y29" s="19">
        <v>3.5</v>
      </c>
      <c r="Z29" s="19">
        <v>1281.5999999999999</v>
      </c>
      <c r="AA29" s="17">
        <v>0.9</v>
      </c>
      <c r="AB29" s="20">
        <f t="shared" si="31"/>
        <v>0.58333333333333337</v>
      </c>
      <c r="AC29" s="21">
        <f t="shared" si="36"/>
        <v>633.5</v>
      </c>
      <c r="AD29" s="22">
        <f t="shared" si="37"/>
        <v>648.09999999999991</v>
      </c>
      <c r="AE29" s="22">
        <f t="shared" si="32"/>
        <v>324.04999999999995</v>
      </c>
    </row>
    <row r="30" spans="1:33" x14ac:dyDescent="0.25">
      <c r="A30" s="19">
        <v>4</v>
      </c>
      <c r="B30" s="19">
        <v>953</v>
      </c>
      <c r="C30" s="17">
        <v>0.9</v>
      </c>
      <c r="D30" s="20">
        <f t="shared" si="38"/>
        <v>0.66666666666666663</v>
      </c>
      <c r="E30" s="30">
        <f t="shared" si="39"/>
        <v>571.79999999999995</v>
      </c>
      <c r="F30" s="31">
        <f t="shared" si="46"/>
        <v>381.20000000000005</v>
      </c>
      <c r="G30" s="31">
        <f t="shared" si="40"/>
        <v>190.60000000000002</v>
      </c>
      <c r="I30" s="19">
        <v>4</v>
      </c>
      <c r="J30" s="19">
        <v>1270</v>
      </c>
      <c r="K30" s="17">
        <v>0.9</v>
      </c>
      <c r="L30" s="20">
        <f t="shared" si="41"/>
        <v>0.66666666666666663</v>
      </c>
      <c r="M30" s="21">
        <f t="shared" si="42"/>
        <v>762</v>
      </c>
      <c r="N30" s="22">
        <f t="shared" si="43"/>
        <v>508</v>
      </c>
      <c r="O30" s="22">
        <f t="shared" si="44"/>
        <v>254</v>
      </c>
      <c r="Q30" s="19">
        <v>3.96</v>
      </c>
      <c r="R30" s="19">
        <v>1068</v>
      </c>
      <c r="S30" s="17">
        <v>0.9</v>
      </c>
      <c r="T30" s="20">
        <f t="shared" si="33"/>
        <v>0.66</v>
      </c>
      <c r="U30" s="21">
        <f t="shared" si="34"/>
        <v>597.30000000000007</v>
      </c>
      <c r="V30" s="22">
        <f t="shared" si="45"/>
        <v>470.69999999999993</v>
      </c>
      <c r="W30" s="22">
        <f t="shared" si="35"/>
        <v>235.34999999999997</v>
      </c>
      <c r="Y30" s="19">
        <v>3.32</v>
      </c>
      <c r="Z30" s="19">
        <v>1281.5999999999999</v>
      </c>
      <c r="AA30" s="17">
        <v>0.9</v>
      </c>
      <c r="AB30" s="20">
        <f t="shared" si="31"/>
        <v>0.55333333333333334</v>
      </c>
      <c r="AC30" s="21">
        <f t="shared" si="36"/>
        <v>600.91999999999996</v>
      </c>
      <c r="AD30" s="22">
        <f t="shared" si="37"/>
        <v>680.68</v>
      </c>
      <c r="AE30" s="22">
        <f t="shared" si="32"/>
        <v>340.34</v>
      </c>
    </row>
    <row r="31" spans="1:33" x14ac:dyDescent="0.25">
      <c r="A31" s="19">
        <v>3.75</v>
      </c>
      <c r="B31" s="19">
        <v>953</v>
      </c>
      <c r="C31" s="17">
        <v>0.9</v>
      </c>
      <c r="D31" s="20">
        <f t="shared" si="38"/>
        <v>0.625</v>
      </c>
      <c r="E31" s="30">
        <f t="shared" si="39"/>
        <v>536.0625</v>
      </c>
      <c r="F31" s="31">
        <f t="shared" si="46"/>
        <v>416.9375</v>
      </c>
      <c r="G31" s="31">
        <f t="shared" si="40"/>
        <v>208.46875</v>
      </c>
      <c r="I31" s="19">
        <v>3.75</v>
      </c>
      <c r="J31" s="19">
        <v>1270</v>
      </c>
      <c r="K31" s="17">
        <v>0.9</v>
      </c>
      <c r="L31" s="20">
        <f t="shared" si="41"/>
        <v>0.625</v>
      </c>
      <c r="M31" s="21">
        <f t="shared" si="42"/>
        <v>714.375</v>
      </c>
      <c r="N31" s="22">
        <f t="shared" si="43"/>
        <v>555.625</v>
      </c>
      <c r="O31" s="22">
        <f t="shared" si="44"/>
        <v>277.8125</v>
      </c>
      <c r="Q31" s="19">
        <v>3.66</v>
      </c>
      <c r="R31" s="19">
        <v>1068</v>
      </c>
      <c r="S31" s="17">
        <v>0.9</v>
      </c>
      <c r="T31" s="20">
        <f t="shared" si="33"/>
        <v>0.61</v>
      </c>
      <c r="U31" s="21">
        <f t="shared" si="34"/>
        <v>552.04999999999995</v>
      </c>
      <c r="V31" s="22">
        <f t="shared" si="45"/>
        <v>515.95000000000005</v>
      </c>
      <c r="W31" s="22">
        <f t="shared" si="35"/>
        <v>257.97500000000002</v>
      </c>
      <c r="Y31" s="19">
        <v>3</v>
      </c>
      <c r="Z31" s="19">
        <v>1281.5999999999999</v>
      </c>
      <c r="AA31" s="17">
        <v>0.9</v>
      </c>
      <c r="AB31" s="20">
        <f t="shared" si="31"/>
        <v>0.5</v>
      </c>
      <c r="AC31" s="21">
        <f>$AC$20*AB31</f>
        <v>543</v>
      </c>
      <c r="AD31" s="22">
        <f>Z31-AC31</f>
        <v>738.59999999999991</v>
      </c>
      <c r="AE31" s="22">
        <f t="shared" si="32"/>
        <v>369.29999999999995</v>
      </c>
    </row>
    <row r="32" spans="1:33" x14ac:dyDescent="0.25">
      <c r="A32" s="19">
        <v>3.5</v>
      </c>
      <c r="B32" s="19">
        <v>953</v>
      </c>
      <c r="C32" s="17">
        <v>0.9</v>
      </c>
      <c r="D32" s="20">
        <f t="shared" si="38"/>
        <v>0.58333333333333337</v>
      </c>
      <c r="E32" s="30">
        <f t="shared" si="39"/>
        <v>500.32500000000005</v>
      </c>
      <c r="F32" s="31">
        <f t="shared" si="46"/>
        <v>452.67499999999995</v>
      </c>
      <c r="G32" s="31">
        <f t="shared" si="40"/>
        <v>226.33749999999998</v>
      </c>
      <c r="I32" s="19">
        <v>3.5</v>
      </c>
      <c r="J32" s="19">
        <v>1270</v>
      </c>
      <c r="K32" s="17">
        <v>0.9</v>
      </c>
      <c r="L32" s="20">
        <f t="shared" si="41"/>
        <v>0.58333333333333337</v>
      </c>
      <c r="M32" s="21">
        <f t="shared" si="42"/>
        <v>666.75</v>
      </c>
      <c r="N32" s="22">
        <f t="shared" si="43"/>
        <v>603.25</v>
      </c>
      <c r="O32" s="22">
        <f t="shared" si="44"/>
        <v>301.625</v>
      </c>
      <c r="Q32" s="19">
        <v>3.5</v>
      </c>
      <c r="R32" s="19">
        <v>1068</v>
      </c>
      <c r="S32" s="17">
        <v>0.9</v>
      </c>
      <c r="T32" s="20">
        <f t="shared" si="33"/>
        <v>0.58333333333333337</v>
      </c>
      <c r="U32" s="21">
        <f t="shared" si="34"/>
        <v>527.91666666666674</v>
      </c>
      <c r="V32" s="22">
        <f t="shared" si="45"/>
        <v>540.08333333333326</v>
      </c>
      <c r="W32" s="22">
        <f t="shared" si="35"/>
        <v>270.04166666666663</v>
      </c>
    </row>
    <row r="33" spans="1:23" x14ac:dyDescent="0.25">
      <c r="A33" s="19">
        <v>3.25</v>
      </c>
      <c r="B33" s="19">
        <v>953</v>
      </c>
      <c r="C33" s="17">
        <v>0.9</v>
      </c>
      <c r="D33" s="20">
        <f t="shared" si="38"/>
        <v>0.54166666666666663</v>
      </c>
      <c r="E33" s="30">
        <f t="shared" si="39"/>
        <v>464.58749999999998</v>
      </c>
      <c r="F33" s="31">
        <f t="shared" si="46"/>
        <v>488.41250000000002</v>
      </c>
      <c r="G33" s="31">
        <f t="shared" si="40"/>
        <v>244.20625000000001</v>
      </c>
      <c r="I33" s="19">
        <v>3.25</v>
      </c>
      <c r="J33" s="19">
        <v>1270</v>
      </c>
      <c r="K33" s="17">
        <v>0.9</v>
      </c>
      <c r="L33" s="20">
        <f t="shared" si="41"/>
        <v>0.54166666666666663</v>
      </c>
      <c r="M33" s="21">
        <f t="shared" si="42"/>
        <v>619.125</v>
      </c>
      <c r="N33" s="22">
        <f t="shared" si="43"/>
        <v>650.875</v>
      </c>
      <c r="O33" s="22">
        <f t="shared" si="44"/>
        <v>325.4375</v>
      </c>
      <c r="Q33" s="19">
        <v>3.32</v>
      </c>
      <c r="R33" s="19">
        <v>1068</v>
      </c>
      <c r="S33" s="17">
        <v>0.09</v>
      </c>
      <c r="T33" s="20">
        <f t="shared" si="33"/>
        <v>0.55333333333333334</v>
      </c>
      <c r="U33" s="21">
        <f t="shared" si="34"/>
        <v>500.76666666666665</v>
      </c>
      <c r="V33" s="22">
        <f t="shared" si="45"/>
        <v>567.23333333333335</v>
      </c>
      <c r="W33" s="22">
        <f t="shared" si="35"/>
        <v>283.61666666666667</v>
      </c>
    </row>
    <row r="34" spans="1:23" x14ac:dyDescent="0.25">
      <c r="A34" s="19">
        <v>3</v>
      </c>
      <c r="B34" s="19">
        <v>953</v>
      </c>
      <c r="C34" s="17">
        <v>0.9</v>
      </c>
      <c r="D34" s="20">
        <f t="shared" si="38"/>
        <v>0.5</v>
      </c>
      <c r="E34" s="30">
        <f t="shared" si="39"/>
        <v>428.85</v>
      </c>
      <c r="F34" s="31">
        <f t="shared" si="46"/>
        <v>524.15</v>
      </c>
      <c r="G34" s="31">
        <f t="shared" si="40"/>
        <v>262.07499999999999</v>
      </c>
      <c r="I34" s="19">
        <v>3</v>
      </c>
      <c r="J34" s="19">
        <v>1270</v>
      </c>
      <c r="K34" s="17">
        <v>0.9</v>
      </c>
      <c r="L34" s="20">
        <f t="shared" si="41"/>
        <v>0.5</v>
      </c>
      <c r="M34" s="21">
        <f t="shared" si="42"/>
        <v>571.5</v>
      </c>
      <c r="N34" s="22">
        <f t="shared" si="43"/>
        <v>698.5</v>
      </c>
      <c r="O34" s="22">
        <f>N34/2</f>
        <v>349.25</v>
      </c>
      <c r="Q34" s="19">
        <v>3</v>
      </c>
      <c r="R34" s="19">
        <v>1068</v>
      </c>
      <c r="S34" s="17">
        <v>0.9</v>
      </c>
      <c r="T34" s="20">
        <f t="shared" si="33"/>
        <v>0.5</v>
      </c>
      <c r="U34" s="21">
        <f t="shared" si="34"/>
        <v>452.5</v>
      </c>
      <c r="V34" s="22">
        <f>R34-U34</f>
        <v>615.5</v>
      </c>
      <c r="W34" s="22">
        <f t="shared" si="35"/>
        <v>307.75</v>
      </c>
    </row>
    <row r="35" spans="1:23" x14ac:dyDescent="0.25">
      <c r="A35" s="19">
        <v>2.75</v>
      </c>
      <c r="B35" s="19">
        <v>953</v>
      </c>
      <c r="C35" s="17">
        <v>0.9</v>
      </c>
      <c r="D35" s="20">
        <f t="shared" si="38"/>
        <v>0.45833333333333331</v>
      </c>
      <c r="E35" s="30">
        <f t="shared" si="39"/>
        <v>393.11250000000001</v>
      </c>
      <c r="F35" s="31">
        <f t="shared" si="46"/>
        <v>559.88750000000005</v>
      </c>
      <c r="G35" s="31">
        <f t="shared" si="40"/>
        <v>279.94375000000002</v>
      </c>
      <c r="I35" s="19">
        <v>2.75</v>
      </c>
      <c r="J35" s="19">
        <v>1270</v>
      </c>
      <c r="K35" s="17">
        <v>0.9</v>
      </c>
      <c r="L35" s="20">
        <f t="shared" ref="L35" si="47">I35/$Q$5</f>
        <v>0.45833333333333331</v>
      </c>
      <c r="M35" s="21">
        <f t="shared" si="42"/>
        <v>523.875</v>
      </c>
      <c r="N35" s="22">
        <f t="shared" si="43"/>
        <v>746.125</v>
      </c>
      <c r="O35" s="22">
        <f t="shared" ref="O35" si="48">N35/2</f>
        <v>373.0625</v>
      </c>
    </row>
    <row r="36" spans="1:23" x14ac:dyDescent="0.25">
      <c r="A36" s="19">
        <v>2.5</v>
      </c>
      <c r="B36" s="19">
        <v>953</v>
      </c>
      <c r="C36" s="17">
        <v>0.9</v>
      </c>
      <c r="D36" s="20">
        <f t="shared" ref="D36" si="49">A36/$Q$21</f>
        <v>0.41666666666666669</v>
      </c>
      <c r="E36" s="30">
        <f t="shared" ref="E36" si="50">B36*C36*D36</f>
        <v>357.37500000000006</v>
      </c>
      <c r="F36" s="31">
        <f t="shared" ref="F36" si="51">B36-E36</f>
        <v>595.625</v>
      </c>
      <c r="G36" s="31">
        <f t="shared" ref="G36" si="52">F36/2</f>
        <v>297.8125</v>
      </c>
      <c r="I36" s="19">
        <v>2.5</v>
      </c>
      <c r="J36" s="19">
        <v>1270</v>
      </c>
      <c r="K36" s="17">
        <v>0.9</v>
      </c>
      <c r="L36" s="20">
        <f t="shared" ref="L36" si="53">I36/$Q$5</f>
        <v>0.41666666666666669</v>
      </c>
      <c r="M36" s="21">
        <f t="shared" ref="M36" si="54">J36*K36*L36</f>
        <v>476.25</v>
      </c>
      <c r="N36" s="22">
        <f t="shared" ref="N36" si="55">J36-M36</f>
        <v>793.75</v>
      </c>
      <c r="O36" s="22">
        <f t="shared" ref="O36" si="56">N36/2</f>
        <v>396.875</v>
      </c>
    </row>
  </sheetData>
  <pageMargins left="0.7" right="0.7" top="0.75" bottom="0.75" header="0.3" footer="0.3"/>
  <pageSetup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5B233-EBEC-4BD2-AD6C-B8770A39E8F9}">
  <sheetPr>
    <tabColor rgb="FF00B050"/>
  </sheetPr>
  <dimension ref="A1:AI36"/>
  <sheetViews>
    <sheetView tabSelected="1" topLeftCell="A4" zoomScaleNormal="100" workbookViewId="0">
      <selection activeCell="R23" sqref="R23"/>
    </sheetView>
  </sheetViews>
  <sheetFormatPr defaultRowHeight="15" x14ac:dyDescent="0.25"/>
  <cols>
    <col min="1" max="1" width="10.625" style="16" customWidth="1"/>
    <col min="2" max="2" width="16.875" style="16" bestFit="1" customWidth="1"/>
    <col min="3" max="3" width="6.25" style="16" customWidth="1"/>
    <col min="4" max="4" width="8.5" style="16" bestFit="1" customWidth="1"/>
    <col min="5" max="5" width="9.875" style="16" bestFit="1" customWidth="1"/>
    <col min="6" max="6" width="9.75" style="16" bestFit="1" customWidth="1"/>
    <col min="7" max="7" width="9.75" style="16" customWidth="1"/>
    <col min="8" max="8" width="9.125" style="16" bestFit="1" customWidth="1"/>
    <col min="9" max="9" width="4.125" style="16" customWidth="1"/>
    <col min="10" max="10" width="10.125" style="16" bestFit="1" customWidth="1"/>
    <col min="11" max="11" width="16.875" style="16" bestFit="1" customWidth="1"/>
    <col min="12" max="12" width="5.875" style="16" customWidth="1"/>
    <col min="13" max="13" width="8.5" style="16" bestFit="1" customWidth="1"/>
    <col min="14" max="14" width="9.875" style="16" bestFit="1" customWidth="1"/>
    <col min="15" max="15" width="9.75" style="16" bestFit="1" customWidth="1"/>
    <col min="16" max="16" width="9.75" style="16" customWidth="1"/>
    <col min="17" max="17" width="9.25" style="16" bestFit="1" customWidth="1"/>
    <col min="18" max="18" width="9" style="16"/>
    <col min="19" max="19" width="10.625" style="16" hidden="1" customWidth="1"/>
    <col min="20" max="20" width="16.875" style="16" hidden="1" customWidth="1"/>
    <col min="21" max="21" width="6.25" style="16" hidden="1" customWidth="1"/>
    <col min="22" max="22" width="8.5" style="16" hidden="1" customWidth="1"/>
    <col min="23" max="23" width="9.875" style="16" hidden="1" customWidth="1"/>
    <col min="24" max="24" width="9.75" style="16" hidden="1" customWidth="1"/>
    <col min="25" max="25" width="9.125" style="16" hidden="1" customWidth="1"/>
    <col min="26" max="26" width="12" style="16" hidden="1" customWidth="1"/>
    <col min="27" max="27" width="10.125" style="16" hidden="1" customWidth="1"/>
    <col min="28" max="28" width="16.875" style="16" hidden="1" customWidth="1"/>
    <col min="29" max="29" width="5.875" style="16" hidden="1" customWidth="1"/>
    <col min="30" max="30" width="8.5" style="16" hidden="1" customWidth="1"/>
    <col min="31" max="31" width="9.875" style="16" hidden="1" customWidth="1"/>
    <col min="32" max="32" width="9.75" style="16" hidden="1" customWidth="1"/>
    <col min="33" max="33" width="9.25" style="16" hidden="1" customWidth="1"/>
    <col min="34" max="35" width="0" style="16" hidden="1" customWidth="1"/>
    <col min="36" max="16384" width="9" style="16"/>
  </cols>
  <sheetData>
    <row r="1" spans="1:35" x14ac:dyDescent="0.25">
      <c r="A1" s="15" t="s">
        <v>0</v>
      </c>
      <c r="B1" s="15"/>
      <c r="C1" s="15"/>
      <c r="D1" s="15" t="s">
        <v>24</v>
      </c>
      <c r="E1" s="15"/>
      <c r="F1" s="15" t="s">
        <v>26</v>
      </c>
      <c r="G1" s="15"/>
      <c r="H1" s="15"/>
      <c r="J1" s="15" t="s">
        <v>0</v>
      </c>
      <c r="K1" s="15"/>
      <c r="L1" s="15"/>
      <c r="M1" s="15" t="s">
        <v>24</v>
      </c>
      <c r="N1" s="28"/>
      <c r="O1" s="28"/>
      <c r="P1" s="28"/>
      <c r="Q1" s="28"/>
      <c r="S1" s="15" t="s">
        <v>0</v>
      </c>
      <c r="T1" s="15"/>
      <c r="U1" s="15"/>
      <c r="V1" s="15" t="s">
        <v>18</v>
      </c>
      <c r="W1" s="15"/>
      <c r="X1" s="15"/>
      <c r="Y1" s="15"/>
      <c r="AA1" s="15" t="s">
        <v>0</v>
      </c>
      <c r="AB1" s="15"/>
      <c r="AC1" s="15"/>
      <c r="AD1" s="15" t="s">
        <v>18</v>
      </c>
      <c r="AE1" s="28"/>
      <c r="AF1" s="28"/>
      <c r="AG1" s="28"/>
    </row>
    <row r="2" spans="1:35" x14ac:dyDescent="0.25">
      <c r="A2" s="17"/>
      <c r="B2" s="17"/>
      <c r="C2" s="17"/>
      <c r="D2" s="17"/>
      <c r="E2" s="17"/>
      <c r="F2" s="17"/>
      <c r="G2" s="17"/>
      <c r="H2" s="17"/>
      <c r="S2" s="17"/>
      <c r="T2" s="17"/>
      <c r="U2" s="17"/>
      <c r="V2" s="17"/>
      <c r="W2" s="17"/>
      <c r="X2" s="17"/>
      <c r="Y2" s="17"/>
    </row>
    <row r="3" spans="1:35" x14ac:dyDescent="0.25">
      <c r="A3" s="25" t="s">
        <v>16</v>
      </c>
      <c r="E3" s="27"/>
      <c r="F3" s="27"/>
      <c r="G3" s="27"/>
      <c r="J3" s="25" t="s">
        <v>25</v>
      </c>
      <c r="N3" s="27"/>
      <c r="O3" s="27"/>
      <c r="P3" s="27"/>
      <c r="S3" s="25" t="s">
        <v>16</v>
      </c>
      <c r="W3" s="27"/>
      <c r="X3" s="27"/>
      <c r="AA3" s="25" t="s">
        <v>17</v>
      </c>
      <c r="AE3" s="27"/>
      <c r="AF3" s="27"/>
    </row>
    <row r="4" spans="1:35" ht="30" x14ac:dyDescent="0.25">
      <c r="A4" s="15" t="s">
        <v>9</v>
      </c>
      <c r="B4" s="15" t="s">
        <v>13</v>
      </c>
      <c r="C4" s="15"/>
      <c r="D4" s="15"/>
      <c r="E4" s="15" t="s">
        <v>11</v>
      </c>
      <c r="F4" s="18" t="s">
        <v>10</v>
      </c>
      <c r="G4" s="32" t="s">
        <v>27</v>
      </c>
      <c r="H4" s="33" t="s">
        <v>19</v>
      </c>
      <c r="J4" s="15" t="s">
        <v>9</v>
      </c>
      <c r="K4" s="15" t="s">
        <v>13</v>
      </c>
      <c r="L4" s="15"/>
      <c r="M4" s="15"/>
      <c r="N4" s="15" t="s">
        <v>11</v>
      </c>
      <c r="O4" s="18" t="s">
        <v>10</v>
      </c>
      <c r="P4" s="37" t="s">
        <v>27</v>
      </c>
      <c r="Q4" s="33" t="s">
        <v>19</v>
      </c>
      <c r="S4" s="15" t="s">
        <v>9</v>
      </c>
      <c r="T4" s="15" t="s">
        <v>13</v>
      </c>
      <c r="U4" s="15"/>
      <c r="V4" s="15"/>
      <c r="W4" s="15" t="s">
        <v>11</v>
      </c>
      <c r="X4" s="18" t="s">
        <v>10</v>
      </c>
      <c r="Y4" s="18" t="s">
        <v>19</v>
      </c>
      <c r="AA4" s="15" t="s">
        <v>9</v>
      </c>
      <c r="AB4" s="15" t="s">
        <v>13</v>
      </c>
      <c r="AC4" s="15"/>
      <c r="AD4" s="15"/>
      <c r="AE4" s="15" t="s">
        <v>11</v>
      </c>
      <c r="AF4" s="18" t="s">
        <v>10</v>
      </c>
      <c r="AG4" s="18" t="s">
        <v>19</v>
      </c>
      <c r="AH4" s="26"/>
    </row>
    <row r="5" spans="1:35" x14ac:dyDescent="0.25">
      <c r="A5" s="19">
        <v>6</v>
      </c>
      <c r="B5" s="19">
        <v>2509</v>
      </c>
      <c r="C5" s="17">
        <v>0.9</v>
      </c>
      <c r="D5" s="20">
        <v>1</v>
      </c>
      <c r="E5" s="30">
        <f>B5*C5*D5</f>
        <v>2258.1</v>
      </c>
      <c r="F5" s="34">
        <f>B5-E5</f>
        <v>250.90000000000009</v>
      </c>
      <c r="G5" s="35">
        <v>125.5</v>
      </c>
      <c r="H5" s="36">
        <f>F5/2</f>
        <v>125.45000000000005</v>
      </c>
      <c r="J5" s="19">
        <v>6</v>
      </c>
      <c r="K5" s="19">
        <v>3542</v>
      </c>
      <c r="L5" s="17">
        <v>0.9</v>
      </c>
      <c r="M5" s="20">
        <v>1</v>
      </c>
      <c r="N5" s="30">
        <f>K5*L5*M5</f>
        <v>3187.8</v>
      </c>
      <c r="O5" s="34">
        <f>K5-N5</f>
        <v>354.19999999999982</v>
      </c>
      <c r="P5" s="38">
        <v>177</v>
      </c>
      <c r="Q5" s="36">
        <f>O5/2</f>
        <v>177.09999999999991</v>
      </c>
      <c r="S5" s="19">
        <v>6</v>
      </c>
      <c r="T5" s="19">
        <v>2640</v>
      </c>
      <c r="U5" s="17">
        <v>0.9</v>
      </c>
      <c r="V5" s="20">
        <v>1</v>
      </c>
      <c r="W5" s="21">
        <v>2237.5</v>
      </c>
      <c r="X5" s="22">
        <f>T5-W5</f>
        <v>402.5</v>
      </c>
      <c r="Y5" s="22">
        <f>X5/2</f>
        <v>201.25</v>
      </c>
      <c r="AA5" s="19">
        <v>6</v>
      </c>
      <c r="AB5" s="19">
        <v>3168</v>
      </c>
      <c r="AC5" s="17">
        <v>0.9</v>
      </c>
      <c r="AD5" s="20">
        <v>1</v>
      </c>
      <c r="AE5" s="21">
        <v>2685</v>
      </c>
      <c r="AF5" s="22">
        <f>AB5-AE5</f>
        <v>483</v>
      </c>
      <c r="AG5" s="22">
        <f>AF5/2</f>
        <v>241.5</v>
      </c>
      <c r="AH5" s="23"/>
    </row>
    <row r="6" spans="1:35" x14ac:dyDescent="0.25">
      <c r="A6" s="19">
        <v>5.75</v>
      </c>
      <c r="B6" s="19">
        <v>2509</v>
      </c>
      <c r="C6" s="17">
        <v>0.9</v>
      </c>
      <c r="D6" s="20">
        <f>A6/$S$5</f>
        <v>0.95833333333333337</v>
      </c>
      <c r="E6" s="30">
        <f>B6*C6*D6</f>
        <v>2164.0124999999998</v>
      </c>
      <c r="F6" s="34">
        <f>B6-E6</f>
        <v>344.98750000000018</v>
      </c>
      <c r="G6" s="35">
        <v>172.5</v>
      </c>
      <c r="H6" s="36">
        <f>F6/2</f>
        <v>172.49375000000009</v>
      </c>
      <c r="J6" s="19">
        <v>5.75</v>
      </c>
      <c r="K6" s="19">
        <v>3542</v>
      </c>
      <c r="L6" s="17">
        <v>0.9</v>
      </c>
      <c r="M6" s="20">
        <f>J6/$S$5</f>
        <v>0.95833333333333337</v>
      </c>
      <c r="N6" s="30">
        <f t="shared" ref="N6:N19" si="0">K6*L6*M6</f>
        <v>3054.9750000000004</v>
      </c>
      <c r="O6" s="34">
        <f>K6-N6</f>
        <v>487.02499999999964</v>
      </c>
      <c r="P6" s="38">
        <v>243.5</v>
      </c>
      <c r="Q6" s="36">
        <f t="shared" ref="Q6:Q19" si="1">O6/2</f>
        <v>243.51249999999982</v>
      </c>
      <c r="S6" s="19">
        <v>5.93</v>
      </c>
      <c r="T6" s="19">
        <v>2640</v>
      </c>
      <c r="U6" s="17">
        <v>0.9</v>
      </c>
      <c r="V6" s="20">
        <f>S6/$S$5</f>
        <v>0.98833333333333329</v>
      </c>
      <c r="W6" s="21">
        <f>$W$5*V6</f>
        <v>2211.395833333333</v>
      </c>
      <c r="X6" s="22">
        <f>T6-W6</f>
        <v>428.60416666666697</v>
      </c>
      <c r="Y6" s="22">
        <f t="shared" ref="Y6:Y19" si="2">X6/2</f>
        <v>214.30208333333348</v>
      </c>
      <c r="AA6" s="19">
        <v>5.93</v>
      </c>
      <c r="AB6" s="19">
        <v>3168</v>
      </c>
      <c r="AC6" s="17">
        <v>0.9</v>
      </c>
      <c r="AD6" s="20">
        <f>AA6/$S$5</f>
        <v>0.98833333333333329</v>
      </c>
      <c r="AE6" s="21">
        <f>$AE$5*AD6</f>
        <v>2653.6749999999997</v>
      </c>
      <c r="AF6" s="22">
        <f>AB6-AE6</f>
        <v>514.32500000000027</v>
      </c>
      <c r="AG6" s="22">
        <f t="shared" ref="AG6:AG17" si="3">AF6/2</f>
        <v>257.16250000000014</v>
      </c>
      <c r="AH6" s="23"/>
    </row>
    <row r="7" spans="1:35" x14ac:dyDescent="0.25">
      <c r="A7" s="19">
        <v>5.5</v>
      </c>
      <c r="B7" s="19">
        <v>2509</v>
      </c>
      <c r="C7" s="17">
        <v>0.9</v>
      </c>
      <c r="D7" s="20">
        <f>A7/$S$5</f>
        <v>0.91666666666666663</v>
      </c>
      <c r="E7" s="30">
        <f t="shared" ref="E7:E19" si="4">B7*C7*D7</f>
        <v>2069.9249999999997</v>
      </c>
      <c r="F7" s="34">
        <f t="shared" ref="F7:F19" si="5">B7-E7</f>
        <v>439.07500000000027</v>
      </c>
      <c r="G7" s="35">
        <v>219.5</v>
      </c>
      <c r="H7" s="36">
        <f t="shared" ref="H7:H19" si="6">F7/2</f>
        <v>219.53750000000014</v>
      </c>
      <c r="J7" s="19">
        <v>5.5</v>
      </c>
      <c r="K7" s="19">
        <v>3542</v>
      </c>
      <c r="L7" s="17">
        <v>0.9</v>
      </c>
      <c r="M7" s="20">
        <f>J7/$S$5</f>
        <v>0.91666666666666663</v>
      </c>
      <c r="N7" s="30">
        <f t="shared" si="0"/>
        <v>2922.15</v>
      </c>
      <c r="O7" s="34">
        <f>K7-N7</f>
        <v>619.84999999999991</v>
      </c>
      <c r="P7" s="38">
        <v>340</v>
      </c>
      <c r="Q7" s="36">
        <f t="shared" si="1"/>
        <v>309.92499999999995</v>
      </c>
      <c r="S7" s="19">
        <v>5.5</v>
      </c>
      <c r="T7" s="19">
        <v>2640</v>
      </c>
      <c r="U7" s="17">
        <v>0.9</v>
      </c>
      <c r="V7" s="20">
        <f t="shared" ref="V7:V19" si="7">S7/$S$5</f>
        <v>0.91666666666666663</v>
      </c>
      <c r="W7" s="21">
        <f t="shared" ref="W7:W19" si="8">$W$5*V7</f>
        <v>2051.0416666666665</v>
      </c>
      <c r="X7" s="22">
        <f t="shared" ref="X7" si="9">T7-W7</f>
        <v>588.95833333333348</v>
      </c>
      <c r="Y7" s="22">
        <f t="shared" si="2"/>
        <v>294.47916666666674</v>
      </c>
      <c r="AA7" s="19">
        <v>5.5</v>
      </c>
      <c r="AB7" s="19">
        <v>3168</v>
      </c>
      <c r="AC7" s="17">
        <v>0.9</v>
      </c>
      <c r="AD7" s="20">
        <f t="shared" ref="AD7:AD17" si="10">AA7/$S$5</f>
        <v>0.91666666666666663</v>
      </c>
      <c r="AE7" s="21">
        <f t="shared" ref="AE7:AE16" si="11">$AE$5*AD7</f>
        <v>2461.25</v>
      </c>
      <c r="AF7" s="22">
        <f t="shared" ref="AF7" si="12">AB7-AE7</f>
        <v>706.75</v>
      </c>
      <c r="AG7" s="22">
        <f t="shared" si="3"/>
        <v>353.375</v>
      </c>
    </row>
    <row r="8" spans="1:35" x14ac:dyDescent="0.25">
      <c r="A8" s="19">
        <v>5.25</v>
      </c>
      <c r="B8" s="19">
        <v>2509</v>
      </c>
      <c r="C8" s="17">
        <v>0.9</v>
      </c>
      <c r="D8" s="20">
        <f t="shared" ref="D8:D19" si="13">A8/$S$5</f>
        <v>0.875</v>
      </c>
      <c r="E8" s="30">
        <f t="shared" si="4"/>
        <v>1975.8374999999999</v>
      </c>
      <c r="F8" s="34">
        <f t="shared" si="5"/>
        <v>533.16250000000014</v>
      </c>
      <c r="G8" s="35">
        <v>266.5</v>
      </c>
      <c r="H8" s="36">
        <f t="shared" si="6"/>
        <v>266.58125000000007</v>
      </c>
      <c r="J8" s="19">
        <v>5.25</v>
      </c>
      <c r="K8" s="19">
        <v>3542</v>
      </c>
      <c r="L8" s="17">
        <v>0.9</v>
      </c>
      <c r="M8" s="20">
        <f t="shared" ref="M8:M19" si="14">J8/$S$5</f>
        <v>0.875</v>
      </c>
      <c r="N8" s="30">
        <f t="shared" si="0"/>
        <v>2789.3250000000003</v>
      </c>
      <c r="O8" s="34">
        <f t="shared" ref="O8" si="15">K8-N8</f>
        <v>752.67499999999973</v>
      </c>
      <c r="P8" s="38">
        <v>376</v>
      </c>
      <c r="Q8" s="36">
        <f t="shared" si="1"/>
        <v>376.33749999999986</v>
      </c>
      <c r="S8" s="19">
        <v>5.25</v>
      </c>
      <c r="T8" s="19">
        <v>2640</v>
      </c>
      <c r="U8" s="17">
        <v>0.9</v>
      </c>
      <c r="V8" s="20">
        <f t="shared" si="7"/>
        <v>0.875</v>
      </c>
      <c r="W8" s="21">
        <f t="shared" si="8"/>
        <v>1957.8125</v>
      </c>
      <c r="X8" s="22">
        <f>T8-W8</f>
        <v>682.1875</v>
      </c>
      <c r="Y8" s="22">
        <f t="shared" si="2"/>
        <v>341.09375</v>
      </c>
      <c r="AA8" s="19">
        <v>5.25</v>
      </c>
      <c r="AB8" s="19">
        <v>3168</v>
      </c>
      <c r="AC8" s="17">
        <v>0.9</v>
      </c>
      <c r="AD8" s="20">
        <f t="shared" si="10"/>
        <v>0.875</v>
      </c>
      <c r="AE8" s="21">
        <f t="shared" si="11"/>
        <v>2349.375</v>
      </c>
      <c r="AF8" s="22">
        <f>AB8-AE8</f>
        <v>818.625</v>
      </c>
      <c r="AG8" s="22">
        <f t="shared" si="3"/>
        <v>409.3125</v>
      </c>
    </row>
    <row r="9" spans="1:35" x14ac:dyDescent="0.25">
      <c r="A9" s="19">
        <v>5</v>
      </c>
      <c r="B9" s="19">
        <v>2509</v>
      </c>
      <c r="C9" s="17">
        <v>0.9</v>
      </c>
      <c r="D9" s="20">
        <f t="shared" si="13"/>
        <v>0.83333333333333337</v>
      </c>
      <c r="E9" s="30">
        <f t="shared" si="4"/>
        <v>1881.75</v>
      </c>
      <c r="F9" s="34">
        <f t="shared" si="5"/>
        <v>627.25</v>
      </c>
      <c r="G9" s="35">
        <v>313.5</v>
      </c>
      <c r="H9" s="36">
        <f t="shared" si="6"/>
        <v>313.625</v>
      </c>
      <c r="J9" s="19">
        <v>5</v>
      </c>
      <c r="K9" s="19">
        <v>3542</v>
      </c>
      <c r="L9" s="17">
        <v>0.9</v>
      </c>
      <c r="M9" s="20">
        <f t="shared" si="14"/>
        <v>0.83333333333333337</v>
      </c>
      <c r="N9" s="30">
        <f t="shared" si="0"/>
        <v>2656.5000000000005</v>
      </c>
      <c r="O9" s="34">
        <f>K9-N9</f>
        <v>885.49999999999955</v>
      </c>
      <c r="P9" s="38">
        <v>443</v>
      </c>
      <c r="Q9" s="36">
        <f t="shared" si="1"/>
        <v>442.74999999999977</v>
      </c>
      <c r="S9" s="19">
        <v>5</v>
      </c>
      <c r="T9" s="19">
        <v>2640</v>
      </c>
      <c r="U9" s="17">
        <v>0.9</v>
      </c>
      <c r="V9" s="20">
        <f t="shared" si="7"/>
        <v>0.83333333333333337</v>
      </c>
      <c r="W9" s="21">
        <f t="shared" si="8"/>
        <v>1864.5833333333335</v>
      </c>
      <c r="X9" s="22">
        <f t="shared" ref="X9:X19" si="16">T9-W9</f>
        <v>775.41666666666652</v>
      </c>
      <c r="Y9" s="22">
        <f t="shared" si="2"/>
        <v>387.70833333333326</v>
      </c>
      <c r="AA9" s="19">
        <v>5</v>
      </c>
      <c r="AB9" s="19">
        <v>3168</v>
      </c>
      <c r="AC9" s="17">
        <v>0.9</v>
      </c>
      <c r="AD9" s="20">
        <f t="shared" si="10"/>
        <v>0.83333333333333337</v>
      </c>
      <c r="AE9" s="21">
        <f t="shared" si="11"/>
        <v>2237.5</v>
      </c>
      <c r="AF9" s="22">
        <f t="shared" ref="AF9:AF17" si="17">AB9-AE9</f>
        <v>930.5</v>
      </c>
      <c r="AG9" s="22">
        <f t="shared" si="3"/>
        <v>465.25</v>
      </c>
    </row>
    <row r="10" spans="1:35" x14ac:dyDescent="0.25">
      <c r="A10" s="19">
        <v>4.75</v>
      </c>
      <c r="B10" s="19">
        <v>2509</v>
      </c>
      <c r="C10" s="17">
        <v>0.9</v>
      </c>
      <c r="D10" s="20">
        <f t="shared" si="13"/>
        <v>0.79166666666666663</v>
      </c>
      <c r="E10" s="30">
        <f t="shared" si="4"/>
        <v>1787.6624999999999</v>
      </c>
      <c r="F10" s="34">
        <f t="shared" si="5"/>
        <v>721.33750000000009</v>
      </c>
      <c r="G10" s="35">
        <v>360.5</v>
      </c>
      <c r="H10" s="36">
        <f t="shared" si="6"/>
        <v>360.66875000000005</v>
      </c>
      <c r="J10" s="19">
        <v>4.75</v>
      </c>
      <c r="K10" s="19">
        <v>3542</v>
      </c>
      <c r="L10" s="17">
        <v>0.9</v>
      </c>
      <c r="M10" s="20">
        <f t="shared" si="14"/>
        <v>0.79166666666666663</v>
      </c>
      <c r="N10" s="30">
        <f t="shared" si="0"/>
        <v>2523.6750000000002</v>
      </c>
      <c r="O10" s="34">
        <f t="shared" ref="O10:O19" si="18">K10-N10</f>
        <v>1018.3249999999998</v>
      </c>
      <c r="P10" s="38">
        <v>509</v>
      </c>
      <c r="Q10" s="36">
        <f t="shared" si="1"/>
        <v>509.16249999999991</v>
      </c>
      <c r="S10" s="19">
        <v>4.5</v>
      </c>
      <c r="T10" s="19">
        <v>2640</v>
      </c>
      <c r="U10" s="17">
        <v>0.9</v>
      </c>
      <c r="V10" s="20">
        <f t="shared" si="7"/>
        <v>0.75</v>
      </c>
      <c r="W10" s="21">
        <f t="shared" si="8"/>
        <v>1678.125</v>
      </c>
      <c r="X10" s="22">
        <f t="shared" si="16"/>
        <v>961.875</v>
      </c>
      <c r="Y10" s="22">
        <f t="shared" si="2"/>
        <v>480.9375</v>
      </c>
      <c r="AA10" s="19">
        <v>4.5</v>
      </c>
      <c r="AB10" s="19">
        <v>3168</v>
      </c>
      <c r="AC10" s="17">
        <v>0.9</v>
      </c>
      <c r="AD10" s="20">
        <f t="shared" si="10"/>
        <v>0.75</v>
      </c>
      <c r="AE10" s="21">
        <f t="shared" si="11"/>
        <v>2013.75</v>
      </c>
      <c r="AF10" s="22">
        <f t="shared" si="17"/>
        <v>1154.25</v>
      </c>
      <c r="AG10" s="22">
        <f t="shared" si="3"/>
        <v>577.125</v>
      </c>
    </row>
    <row r="11" spans="1:35" x14ac:dyDescent="0.25">
      <c r="A11" s="19">
        <v>4.5</v>
      </c>
      <c r="B11" s="19">
        <v>2509</v>
      </c>
      <c r="C11" s="17">
        <v>0.9</v>
      </c>
      <c r="D11" s="20">
        <f t="shared" si="13"/>
        <v>0.75</v>
      </c>
      <c r="E11" s="30">
        <f t="shared" si="4"/>
        <v>1693.5749999999998</v>
      </c>
      <c r="F11" s="34">
        <f t="shared" si="5"/>
        <v>815.42500000000018</v>
      </c>
      <c r="G11" s="35">
        <v>407.5</v>
      </c>
      <c r="H11" s="36">
        <f t="shared" si="6"/>
        <v>407.71250000000009</v>
      </c>
      <c r="J11" s="19">
        <v>4.5</v>
      </c>
      <c r="K11" s="19">
        <v>3542</v>
      </c>
      <c r="L11" s="17">
        <v>0.9</v>
      </c>
      <c r="M11" s="20">
        <f t="shared" si="14"/>
        <v>0.75</v>
      </c>
      <c r="N11" s="30">
        <f t="shared" si="0"/>
        <v>2390.8500000000004</v>
      </c>
      <c r="O11" s="34">
        <f t="shared" si="18"/>
        <v>1151.1499999999996</v>
      </c>
      <c r="P11" s="38">
        <v>575.5</v>
      </c>
      <c r="Q11" s="36">
        <f t="shared" si="1"/>
        <v>575.57499999999982</v>
      </c>
      <c r="S11" s="19">
        <v>4.46</v>
      </c>
      <c r="T11" s="19">
        <v>2640</v>
      </c>
      <c r="U11" s="17">
        <v>0.9</v>
      </c>
      <c r="V11" s="20">
        <f t="shared" si="7"/>
        <v>0.74333333333333329</v>
      </c>
      <c r="W11" s="21">
        <f t="shared" si="8"/>
        <v>1663.2083333333333</v>
      </c>
      <c r="X11" s="22">
        <f t="shared" si="16"/>
        <v>976.79166666666674</v>
      </c>
      <c r="Y11" s="22">
        <f t="shared" si="2"/>
        <v>488.39583333333337</v>
      </c>
      <c r="AA11" s="19">
        <v>4.46</v>
      </c>
      <c r="AB11" s="19">
        <v>3168</v>
      </c>
      <c r="AC11" s="17">
        <v>0.9</v>
      </c>
      <c r="AD11" s="20">
        <f t="shared" si="10"/>
        <v>0.74333333333333329</v>
      </c>
      <c r="AE11" s="21">
        <f t="shared" si="11"/>
        <v>1995.85</v>
      </c>
      <c r="AF11" s="22">
        <f t="shared" si="17"/>
        <v>1172.1500000000001</v>
      </c>
      <c r="AG11" s="22">
        <f t="shared" si="3"/>
        <v>586.07500000000005</v>
      </c>
    </row>
    <row r="12" spans="1:35" x14ac:dyDescent="0.25">
      <c r="A12" s="19">
        <v>4.25</v>
      </c>
      <c r="B12" s="19">
        <v>2509</v>
      </c>
      <c r="C12" s="17">
        <v>0.9</v>
      </c>
      <c r="D12" s="20">
        <f t="shared" si="13"/>
        <v>0.70833333333333337</v>
      </c>
      <c r="E12" s="30">
        <f t="shared" si="4"/>
        <v>1599.4875</v>
      </c>
      <c r="F12" s="34">
        <f t="shared" si="5"/>
        <v>909.51250000000005</v>
      </c>
      <c r="G12" s="35">
        <v>454</v>
      </c>
      <c r="H12" s="36">
        <f t="shared" si="6"/>
        <v>454.75625000000002</v>
      </c>
      <c r="J12" s="19">
        <v>4.25</v>
      </c>
      <c r="K12" s="19">
        <v>3542</v>
      </c>
      <c r="L12" s="17">
        <v>0.9</v>
      </c>
      <c r="M12" s="20">
        <f t="shared" si="14"/>
        <v>0.70833333333333337</v>
      </c>
      <c r="N12" s="30">
        <f t="shared" si="0"/>
        <v>2258.0250000000001</v>
      </c>
      <c r="O12" s="34">
        <f t="shared" si="18"/>
        <v>1283.9749999999999</v>
      </c>
      <c r="P12" s="38">
        <v>642</v>
      </c>
      <c r="Q12" s="36">
        <f t="shared" si="1"/>
        <v>641.98749999999995</v>
      </c>
      <c r="S12" s="19">
        <v>4.3899999999999997</v>
      </c>
      <c r="T12" s="19">
        <v>2640</v>
      </c>
      <c r="U12" s="17">
        <v>0.9</v>
      </c>
      <c r="V12" s="20">
        <f t="shared" si="7"/>
        <v>0.73166666666666658</v>
      </c>
      <c r="W12" s="21">
        <f t="shared" si="8"/>
        <v>1637.1041666666665</v>
      </c>
      <c r="X12" s="22">
        <f t="shared" si="16"/>
        <v>1002.8958333333335</v>
      </c>
      <c r="Y12" s="22">
        <f t="shared" si="2"/>
        <v>501.44791666666674</v>
      </c>
      <c r="AA12" s="19">
        <v>4</v>
      </c>
      <c r="AB12" s="19">
        <v>3168</v>
      </c>
      <c r="AC12" s="17">
        <v>0.9</v>
      </c>
      <c r="AD12" s="20">
        <f t="shared" si="10"/>
        <v>0.66666666666666663</v>
      </c>
      <c r="AE12" s="21">
        <f t="shared" si="11"/>
        <v>1790</v>
      </c>
      <c r="AF12" s="22">
        <f t="shared" si="17"/>
        <v>1378</v>
      </c>
      <c r="AG12" s="22">
        <f t="shared" si="3"/>
        <v>689</v>
      </c>
    </row>
    <row r="13" spans="1:35" x14ac:dyDescent="0.25">
      <c r="A13" s="19">
        <v>4</v>
      </c>
      <c r="B13" s="19">
        <v>2509</v>
      </c>
      <c r="C13" s="17">
        <v>0.9</v>
      </c>
      <c r="D13" s="20">
        <f t="shared" si="13"/>
        <v>0.66666666666666663</v>
      </c>
      <c r="E13" s="30">
        <f t="shared" si="4"/>
        <v>1505.3999999999999</v>
      </c>
      <c r="F13" s="34">
        <f t="shared" si="5"/>
        <v>1003.6000000000001</v>
      </c>
      <c r="G13" s="35">
        <v>502</v>
      </c>
      <c r="H13" s="36">
        <f t="shared" si="6"/>
        <v>501.80000000000007</v>
      </c>
      <c r="J13" s="19">
        <v>4</v>
      </c>
      <c r="K13" s="19">
        <v>3542</v>
      </c>
      <c r="L13" s="17">
        <v>0.9</v>
      </c>
      <c r="M13" s="20">
        <f t="shared" si="14"/>
        <v>0.66666666666666663</v>
      </c>
      <c r="N13" s="30">
        <f t="shared" si="0"/>
        <v>2125.1999999999998</v>
      </c>
      <c r="O13" s="34">
        <f t="shared" si="18"/>
        <v>1416.8000000000002</v>
      </c>
      <c r="P13" s="38">
        <v>708.5</v>
      </c>
      <c r="Q13" s="36">
        <f t="shared" si="1"/>
        <v>708.40000000000009</v>
      </c>
      <c r="S13" s="19">
        <v>4</v>
      </c>
      <c r="T13" s="19">
        <v>2640</v>
      </c>
      <c r="U13" s="17">
        <v>0.9</v>
      </c>
      <c r="V13" s="20">
        <f t="shared" si="7"/>
        <v>0.66666666666666663</v>
      </c>
      <c r="W13" s="21">
        <f t="shared" si="8"/>
        <v>1491.6666666666665</v>
      </c>
      <c r="X13" s="22">
        <f t="shared" si="16"/>
        <v>1148.3333333333335</v>
      </c>
      <c r="Y13" s="22">
        <f t="shared" si="2"/>
        <v>574.16666666666674</v>
      </c>
      <c r="AA13" s="19">
        <v>3.66</v>
      </c>
      <c r="AB13" s="19">
        <v>3168</v>
      </c>
      <c r="AC13" s="17">
        <v>0.9</v>
      </c>
      <c r="AD13" s="20">
        <f t="shared" si="10"/>
        <v>0.61</v>
      </c>
      <c r="AE13" s="21">
        <f t="shared" si="11"/>
        <v>1637.85</v>
      </c>
      <c r="AF13" s="22">
        <f t="shared" si="17"/>
        <v>1530.15</v>
      </c>
      <c r="AG13" s="22">
        <f t="shared" si="3"/>
        <v>765.07500000000005</v>
      </c>
    </row>
    <row r="14" spans="1:35" x14ac:dyDescent="0.25">
      <c r="A14" s="19">
        <v>3.75</v>
      </c>
      <c r="B14" s="19">
        <v>2509</v>
      </c>
      <c r="C14" s="17">
        <v>0.9</v>
      </c>
      <c r="D14" s="20">
        <f t="shared" si="13"/>
        <v>0.625</v>
      </c>
      <c r="E14" s="30">
        <f t="shared" si="4"/>
        <v>1411.3125</v>
      </c>
      <c r="F14" s="34">
        <f t="shared" si="5"/>
        <v>1097.6875</v>
      </c>
      <c r="G14" s="35">
        <v>549</v>
      </c>
      <c r="H14" s="36">
        <f t="shared" si="6"/>
        <v>548.84375</v>
      </c>
      <c r="J14" s="19">
        <v>3.75</v>
      </c>
      <c r="K14" s="19">
        <v>3542</v>
      </c>
      <c r="L14" s="17">
        <v>0.9</v>
      </c>
      <c r="M14" s="20">
        <f t="shared" si="14"/>
        <v>0.625</v>
      </c>
      <c r="N14" s="30">
        <f t="shared" si="0"/>
        <v>1992.375</v>
      </c>
      <c r="O14" s="34">
        <f t="shared" si="18"/>
        <v>1549.625</v>
      </c>
      <c r="P14" s="38">
        <v>775</v>
      </c>
      <c r="Q14" s="36">
        <f t="shared" si="1"/>
        <v>774.8125</v>
      </c>
      <c r="S14" s="19">
        <v>3.96</v>
      </c>
      <c r="T14" s="19">
        <v>2640</v>
      </c>
      <c r="U14" s="17">
        <v>0.9</v>
      </c>
      <c r="V14" s="20">
        <f t="shared" si="7"/>
        <v>0.66</v>
      </c>
      <c r="W14" s="21">
        <f t="shared" si="8"/>
        <v>1476.75</v>
      </c>
      <c r="X14" s="22">
        <f t="shared" si="16"/>
        <v>1163.25</v>
      </c>
      <c r="Y14" s="22">
        <f t="shared" si="2"/>
        <v>581.625</v>
      </c>
      <c r="AA14" s="19">
        <v>3.5</v>
      </c>
      <c r="AB14" s="19">
        <v>3168</v>
      </c>
      <c r="AC14" s="17">
        <v>0.9</v>
      </c>
      <c r="AD14" s="20">
        <f t="shared" si="10"/>
        <v>0.58333333333333337</v>
      </c>
      <c r="AE14" s="21">
        <f t="shared" si="11"/>
        <v>1566.25</v>
      </c>
      <c r="AF14" s="22">
        <f t="shared" si="17"/>
        <v>1601.75</v>
      </c>
      <c r="AG14" s="22">
        <f t="shared" si="3"/>
        <v>800.875</v>
      </c>
    </row>
    <row r="15" spans="1:35" x14ac:dyDescent="0.25">
      <c r="A15" s="19">
        <v>3.5</v>
      </c>
      <c r="B15" s="19">
        <v>2509</v>
      </c>
      <c r="C15" s="17">
        <v>0.9</v>
      </c>
      <c r="D15" s="20">
        <f t="shared" si="13"/>
        <v>0.58333333333333337</v>
      </c>
      <c r="E15" s="30">
        <f t="shared" si="4"/>
        <v>1317.2250000000001</v>
      </c>
      <c r="F15" s="34">
        <f t="shared" si="5"/>
        <v>1191.7749999999999</v>
      </c>
      <c r="G15" s="35">
        <v>596</v>
      </c>
      <c r="H15" s="36">
        <f t="shared" si="6"/>
        <v>595.88749999999993</v>
      </c>
      <c r="I15" s="24"/>
      <c r="J15" s="19">
        <v>3.5</v>
      </c>
      <c r="K15" s="19">
        <v>3542</v>
      </c>
      <c r="L15" s="17">
        <v>0.9</v>
      </c>
      <c r="M15" s="20">
        <f t="shared" si="14"/>
        <v>0.58333333333333337</v>
      </c>
      <c r="N15" s="30">
        <f t="shared" si="0"/>
        <v>1859.5500000000002</v>
      </c>
      <c r="O15" s="34">
        <f t="shared" si="18"/>
        <v>1682.4499999999998</v>
      </c>
      <c r="P15" s="38">
        <v>841.5</v>
      </c>
      <c r="Q15" s="36">
        <f t="shared" si="1"/>
        <v>841.22499999999991</v>
      </c>
      <c r="S15" s="19">
        <v>3.66</v>
      </c>
      <c r="T15" s="19">
        <v>2640</v>
      </c>
      <c r="U15" s="17">
        <v>0.9</v>
      </c>
      <c r="V15" s="20">
        <f t="shared" si="7"/>
        <v>0.61</v>
      </c>
      <c r="W15" s="21">
        <f t="shared" si="8"/>
        <v>1364.875</v>
      </c>
      <c r="X15" s="22">
        <f t="shared" si="16"/>
        <v>1275.125</v>
      </c>
      <c r="Y15" s="22">
        <f t="shared" si="2"/>
        <v>637.5625</v>
      </c>
      <c r="Z15" s="24"/>
      <c r="AA15" s="19">
        <v>3.38</v>
      </c>
      <c r="AB15" s="19">
        <v>3168</v>
      </c>
      <c r="AC15" s="17">
        <v>0.9</v>
      </c>
      <c r="AD15" s="20">
        <f t="shared" si="10"/>
        <v>0.56333333333333335</v>
      </c>
      <c r="AE15" s="21">
        <f t="shared" si="11"/>
        <v>1512.55</v>
      </c>
      <c r="AF15" s="22">
        <f t="shared" si="17"/>
        <v>1655.45</v>
      </c>
      <c r="AG15" s="22">
        <f t="shared" si="3"/>
        <v>827.72500000000002</v>
      </c>
      <c r="AH15" s="23"/>
      <c r="AI15" s="23"/>
    </row>
    <row r="16" spans="1:35" x14ac:dyDescent="0.25">
      <c r="A16" s="19">
        <v>3.25</v>
      </c>
      <c r="B16" s="19">
        <v>2509</v>
      </c>
      <c r="C16" s="17">
        <v>0.9</v>
      </c>
      <c r="D16" s="20">
        <f t="shared" si="13"/>
        <v>0.54166666666666663</v>
      </c>
      <c r="E16" s="30">
        <f t="shared" si="4"/>
        <v>1223.1374999999998</v>
      </c>
      <c r="F16" s="34">
        <f t="shared" si="5"/>
        <v>1285.8625000000002</v>
      </c>
      <c r="G16" s="35">
        <v>643</v>
      </c>
      <c r="H16" s="36">
        <f t="shared" si="6"/>
        <v>642.93125000000009</v>
      </c>
      <c r="J16" s="19">
        <v>3.25</v>
      </c>
      <c r="K16" s="19">
        <v>3542</v>
      </c>
      <c r="L16" s="17">
        <v>0.9</v>
      </c>
      <c r="M16" s="20">
        <f t="shared" si="14"/>
        <v>0.54166666666666663</v>
      </c>
      <c r="N16" s="30">
        <f t="shared" si="0"/>
        <v>1726.7249999999999</v>
      </c>
      <c r="O16" s="34">
        <f t="shared" si="18"/>
        <v>1815.2750000000001</v>
      </c>
      <c r="P16" s="38">
        <v>907.5</v>
      </c>
      <c r="Q16" s="36">
        <f t="shared" si="1"/>
        <v>907.63750000000005</v>
      </c>
      <c r="S16" s="19">
        <v>3.5</v>
      </c>
      <c r="T16" s="19">
        <v>2640</v>
      </c>
      <c r="U16" s="17">
        <v>0.9</v>
      </c>
      <c r="V16" s="20">
        <f t="shared" si="7"/>
        <v>0.58333333333333337</v>
      </c>
      <c r="W16" s="21">
        <f t="shared" si="8"/>
        <v>1305.2083333333335</v>
      </c>
      <c r="X16" s="22">
        <f t="shared" si="16"/>
        <v>1334.7916666666665</v>
      </c>
      <c r="Y16" s="22">
        <f t="shared" si="2"/>
        <v>667.39583333333326</v>
      </c>
      <c r="AA16" s="19">
        <v>3.32</v>
      </c>
      <c r="AB16" s="19">
        <v>3168</v>
      </c>
      <c r="AC16" s="17">
        <v>0.9</v>
      </c>
      <c r="AD16" s="20">
        <f t="shared" si="10"/>
        <v>0.55333333333333334</v>
      </c>
      <c r="AE16" s="21">
        <f t="shared" si="11"/>
        <v>1485.7</v>
      </c>
      <c r="AF16" s="22">
        <f t="shared" si="17"/>
        <v>1682.3</v>
      </c>
      <c r="AG16" s="22">
        <f t="shared" si="3"/>
        <v>841.15</v>
      </c>
      <c r="AI16" s="23"/>
    </row>
    <row r="17" spans="1:35" x14ac:dyDescent="0.25">
      <c r="A17" s="19">
        <v>3</v>
      </c>
      <c r="B17" s="19">
        <v>2509</v>
      </c>
      <c r="C17" s="17">
        <v>0.9</v>
      </c>
      <c r="D17" s="20">
        <f t="shared" si="13"/>
        <v>0.5</v>
      </c>
      <c r="E17" s="30">
        <f t="shared" si="4"/>
        <v>1129.05</v>
      </c>
      <c r="F17" s="34">
        <f t="shared" si="5"/>
        <v>1379.95</v>
      </c>
      <c r="G17" s="35">
        <v>690</v>
      </c>
      <c r="H17" s="36">
        <f t="shared" si="6"/>
        <v>689.97500000000002</v>
      </c>
      <c r="J17" s="19">
        <v>3</v>
      </c>
      <c r="K17" s="19">
        <v>3542</v>
      </c>
      <c r="L17" s="17">
        <v>0.9</v>
      </c>
      <c r="M17" s="20">
        <f t="shared" si="14"/>
        <v>0.5</v>
      </c>
      <c r="N17" s="30">
        <f t="shared" si="0"/>
        <v>1593.9</v>
      </c>
      <c r="O17" s="34">
        <f t="shared" si="18"/>
        <v>1948.1</v>
      </c>
      <c r="P17" s="38">
        <v>974</v>
      </c>
      <c r="Q17" s="36">
        <f t="shared" si="1"/>
        <v>974.05</v>
      </c>
      <c r="S17" s="19">
        <v>3.38</v>
      </c>
      <c r="T17" s="19">
        <v>2640</v>
      </c>
      <c r="U17" s="17">
        <v>0.9</v>
      </c>
      <c r="V17" s="20">
        <f t="shared" si="7"/>
        <v>0.56333333333333335</v>
      </c>
      <c r="W17" s="21">
        <f t="shared" si="8"/>
        <v>1260.4583333333335</v>
      </c>
      <c r="X17" s="22">
        <f t="shared" si="16"/>
        <v>1379.5416666666665</v>
      </c>
      <c r="Y17" s="22">
        <f t="shared" si="2"/>
        <v>689.77083333333326</v>
      </c>
      <c r="AA17" s="19">
        <v>3</v>
      </c>
      <c r="AB17" s="19">
        <v>3168</v>
      </c>
      <c r="AC17" s="17">
        <v>0.9</v>
      </c>
      <c r="AD17" s="20">
        <f t="shared" si="10"/>
        <v>0.5</v>
      </c>
      <c r="AE17" s="21">
        <f>$AE$5*AD17</f>
        <v>1342.5</v>
      </c>
      <c r="AF17" s="22">
        <f t="shared" si="17"/>
        <v>1825.5</v>
      </c>
      <c r="AG17" s="22">
        <f t="shared" si="3"/>
        <v>912.75</v>
      </c>
      <c r="AI17" s="23"/>
    </row>
    <row r="18" spans="1:35" x14ac:dyDescent="0.25">
      <c r="A18" s="19">
        <v>2.75</v>
      </c>
      <c r="B18" s="19">
        <v>2509</v>
      </c>
      <c r="C18" s="17">
        <v>0.9</v>
      </c>
      <c r="D18" s="20">
        <f t="shared" si="13"/>
        <v>0.45833333333333331</v>
      </c>
      <c r="E18" s="30">
        <f t="shared" si="4"/>
        <v>1034.9624999999999</v>
      </c>
      <c r="F18" s="34">
        <f t="shared" si="5"/>
        <v>1474.0375000000001</v>
      </c>
      <c r="G18" s="35">
        <v>737</v>
      </c>
      <c r="H18" s="36">
        <f t="shared" si="6"/>
        <v>737.01875000000007</v>
      </c>
      <c r="J18" s="19">
        <v>2.75</v>
      </c>
      <c r="K18" s="19">
        <v>3542</v>
      </c>
      <c r="L18" s="17">
        <v>0.9</v>
      </c>
      <c r="M18" s="20">
        <f t="shared" si="14"/>
        <v>0.45833333333333331</v>
      </c>
      <c r="N18" s="30">
        <f t="shared" si="0"/>
        <v>1461.075</v>
      </c>
      <c r="O18" s="34">
        <f t="shared" si="18"/>
        <v>2080.9250000000002</v>
      </c>
      <c r="P18" s="38">
        <v>1040.5</v>
      </c>
      <c r="Q18" s="36">
        <f t="shared" si="1"/>
        <v>1040.4625000000001</v>
      </c>
      <c r="S18" s="19">
        <v>3.32</v>
      </c>
      <c r="T18" s="19">
        <v>2640</v>
      </c>
      <c r="U18" s="17">
        <v>0.9</v>
      </c>
      <c r="V18" s="20">
        <f t="shared" si="7"/>
        <v>0.55333333333333334</v>
      </c>
      <c r="W18" s="21">
        <f t="shared" si="8"/>
        <v>1238.0833333333333</v>
      </c>
      <c r="X18" s="22">
        <f t="shared" si="16"/>
        <v>1401.9166666666667</v>
      </c>
      <c r="Y18" s="22">
        <f t="shared" si="2"/>
        <v>700.95833333333337</v>
      </c>
      <c r="AA18" s="19"/>
      <c r="AB18" s="19"/>
      <c r="AC18" s="17"/>
      <c r="AD18" s="20"/>
      <c r="AE18" s="21"/>
      <c r="AF18" s="22"/>
      <c r="AG18" s="22"/>
    </row>
    <row r="19" spans="1:35" x14ac:dyDescent="0.25">
      <c r="A19" s="19">
        <v>2.5</v>
      </c>
      <c r="B19" s="19">
        <v>2509</v>
      </c>
      <c r="C19" s="17">
        <v>0.9</v>
      </c>
      <c r="D19" s="20">
        <f t="shared" si="13"/>
        <v>0.41666666666666669</v>
      </c>
      <c r="E19" s="30">
        <f t="shared" si="4"/>
        <v>940.875</v>
      </c>
      <c r="F19" s="34">
        <f t="shared" si="5"/>
        <v>1568.125</v>
      </c>
      <c r="G19" s="35">
        <v>784</v>
      </c>
      <c r="H19" s="36">
        <f t="shared" si="6"/>
        <v>784.0625</v>
      </c>
      <c r="J19" s="19">
        <v>2.5</v>
      </c>
      <c r="K19" s="19">
        <v>3542</v>
      </c>
      <c r="L19" s="17">
        <v>0.9</v>
      </c>
      <c r="M19" s="20">
        <f t="shared" si="14"/>
        <v>0.41666666666666669</v>
      </c>
      <c r="N19" s="30">
        <f t="shared" si="0"/>
        <v>1328.2500000000002</v>
      </c>
      <c r="O19" s="34">
        <f t="shared" si="18"/>
        <v>2213.75</v>
      </c>
      <c r="P19" s="38">
        <v>1107</v>
      </c>
      <c r="Q19" s="36">
        <f t="shared" si="1"/>
        <v>1106.875</v>
      </c>
      <c r="S19" s="19">
        <v>3.32</v>
      </c>
      <c r="T19" s="19">
        <v>2640</v>
      </c>
      <c r="U19" s="17">
        <v>0.9</v>
      </c>
      <c r="V19" s="20">
        <f t="shared" si="7"/>
        <v>0.55333333333333334</v>
      </c>
      <c r="W19" s="21">
        <f t="shared" si="8"/>
        <v>1238.0833333333333</v>
      </c>
      <c r="X19" s="22">
        <f t="shared" si="16"/>
        <v>1401.9166666666667</v>
      </c>
      <c r="Y19" s="22">
        <f t="shared" si="2"/>
        <v>700.95833333333337</v>
      </c>
      <c r="AA19" s="19"/>
      <c r="AB19" s="19"/>
      <c r="AC19" s="17"/>
      <c r="AD19" s="20"/>
      <c r="AE19" s="21"/>
      <c r="AF19" s="22"/>
      <c r="AG19" s="22"/>
    </row>
    <row r="20" spans="1:35" x14ac:dyDescent="0.25">
      <c r="A20" s="17"/>
      <c r="B20" s="17"/>
      <c r="C20" s="17"/>
      <c r="D20" s="17"/>
      <c r="E20" s="27"/>
      <c r="F20" s="27"/>
      <c r="G20" s="27"/>
      <c r="H20" s="17"/>
      <c r="S20" s="15" t="s">
        <v>9</v>
      </c>
      <c r="T20" s="15" t="s">
        <v>8</v>
      </c>
      <c r="U20" s="15"/>
      <c r="V20" s="15"/>
      <c r="W20" s="15" t="s">
        <v>11</v>
      </c>
      <c r="X20" s="18" t="s">
        <v>10</v>
      </c>
      <c r="Y20" s="18" t="s">
        <v>19</v>
      </c>
      <c r="AA20" s="19">
        <v>6</v>
      </c>
      <c r="AB20" s="19">
        <v>1281.5999999999999</v>
      </c>
      <c r="AC20" s="17">
        <v>0.9</v>
      </c>
      <c r="AD20" s="20">
        <v>1</v>
      </c>
      <c r="AE20" s="21">
        <v>1086</v>
      </c>
      <c r="AF20" s="22">
        <f>AB20-AE20</f>
        <v>195.59999999999991</v>
      </c>
      <c r="AG20" s="22">
        <f>AF20/2</f>
        <v>97.799999999999955</v>
      </c>
    </row>
    <row r="21" spans="1:35" ht="30" x14ac:dyDescent="0.25">
      <c r="A21" s="15" t="s">
        <v>9</v>
      </c>
      <c r="B21" s="15" t="s">
        <v>8</v>
      </c>
      <c r="C21" s="15"/>
      <c r="D21" s="15"/>
      <c r="E21" s="15" t="s">
        <v>11</v>
      </c>
      <c r="F21" s="18" t="s">
        <v>10</v>
      </c>
      <c r="G21" s="32" t="s">
        <v>27</v>
      </c>
      <c r="H21" s="33" t="s">
        <v>19</v>
      </c>
      <c r="J21" s="15" t="s">
        <v>9</v>
      </c>
      <c r="K21" s="15" t="s">
        <v>8</v>
      </c>
      <c r="L21" s="15"/>
      <c r="M21" s="15"/>
      <c r="N21" s="15" t="s">
        <v>11</v>
      </c>
      <c r="O21" s="18" t="s">
        <v>10</v>
      </c>
      <c r="P21" s="37" t="s">
        <v>27</v>
      </c>
      <c r="Q21" s="33" t="s">
        <v>19</v>
      </c>
      <c r="S21" s="19">
        <v>6</v>
      </c>
      <c r="T21" s="19">
        <v>1068</v>
      </c>
      <c r="U21" s="17">
        <v>0.9</v>
      </c>
      <c r="V21" s="20">
        <v>1</v>
      </c>
      <c r="W21" s="21">
        <v>905</v>
      </c>
      <c r="X21" s="22">
        <f>T21-W21</f>
        <v>163</v>
      </c>
      <c r="Y21" s="22">
        <f>X21/2</f>
        <v>81.5</v>
      </c>
      <c r="AA21" s="19">
        <v>5.93</v>
      </c>
      <c r="AB21" s="19">
        <v>1281.5999999999999</v>
      </c>
      <c r="AC21" s="17">
        <v>0.9</v>
      </c>
      <c r="AD21" s="20">
        <f t="shared" ref="AD21:AD31" si="19">AA21/$S$21</f>
        <v>0.98833333333333329</v>
      </c>
      <c r="AE21" s="21">
        <f>$AE$20*AD21</f>
        <v>1073.33</v>
      </c>
      <c r="AF21" s="22">
        <f>AB21-AE21</f>
        <v>208.26999999999998</v>
      </c>
      <c r="AG21" s="22">
        <f t="shared" ref="AG21:AG31" si="20">AF21/2</f>
        <v>104.13499999999999</v>
      </c>
    </row>
    <row r="22" spans="1:35" x14ac:dyDescent="0.25">
      <c r="A22" s="19">
        <v>6</v>
      </c>
      <c r="B22" s="19">
        <v>1015</v>
      </c>
      <c r="C22" s="17">
        <v>0.9</v>
      </c>
      <c r="D22" s="20">
        <v>1</v>
      </c>
      <c r="E22" s="30">
        <f>B22*C22*D22</f>
        <v>913.5</v>
      </c>
      <c r="F22" s="34">
        <f>B22-E22</f>
        <v>101.5</v>
      </c>
      <c r="G22" s="35">
        <v>51</v>
      </c>
      <c r="H22" s="36">
        <f>F22/2</f>
        <v>50.75</v>
      </c>
      <c r="J22" s="19">
        <v>6</v>
      </c>
      <c r="K22" s="19">
        <v>1433</v>
      </c>
      <c r="L22" s="17">
        <v>0.9</v>
      </c>
      <c r="M22" s="20">
        <v>1</v>
      </c>
      <c r="N22" s="30">
        <f>K22*L22*M22</f>
        <v>1289.7</v>
      </c>
      <c r="O22" s="39">
        <f>K22-N22</f>
        <v>143.29999999999995</v>
      </c>
      <c r="P22" s="40">
        <v>71.5</v>
      </c>
      <c r="Q22" s="36">
        <f>O22/2</f>
        <v>71.649999999999977</v>
      </c>
      <c r="S22" s="19">
        <v>5.93</v>
      </c>
      <c r="T22" s="19">
        <v>1068</v>
      </c>
      <c r="U22" s="17">
        <v>0.9</v>
      </c>
      <c r="V22" s="20">
        <f t="shared" ref="V22:V34" si="21">S22/$S$21</f>
        <v>0.98833333333333329</v>
      </c>
      <c r="W22" s="21">
        <f t="shared" ref="W22:W34" si="22">$W$21*V22</f>
        <v>894.44166666666661</v>
      </c>
      <c r="X22" s="22">
        <f>T22-W22</f>
        <v>173.55833333333339</v>
      </c>
      <c r="Y22" s="22">
        <f t="shared" ref="Y22:Y34" si="23">X22/2</f>
        <v>86.779166666666697</v>
      </c>
      <c r="AA22" s="19">
        <v>5.5</v>
      </c>
      <c r="AB22" s="19">
        <v>1281.5999999999999</v>
      </c>
      <c r="AC22" s="17">
        <v>0.9</v>
      </c>
      <c r="AD22" s="20">
        <f t="shared" si="19"/>
        <v>0.91666666666666663</v>
      </c>
      <c r="AE22" s="21">
        <f t="shared" ref="AE22:AE30" si="24">$AE$20*AD22</f>
        <v>995.5</v>
      </c>
      <c r="AF22" s="22">
        <f t="shared" ref="AF22:AF30" si="25">AB22-AE22</f>
        <v>286.09999999999991</v>
      </c>
      <c r="AG22" s="22">
        <f t="shared" si="20"/>
        <v>143.04999999999995</v>
      </c>
    </row>
    <row r="23" spans="1:35" x14ac:dyDescent="0.25">
      <c r="A23" s="19">
        <v>5.75</v>
      </c>
      <c r="B23" s="19">
        <v>1015</v>
      </c>
      <c r="C23" s="17">
        <v>0.9</v>
      </c>
      <c r="D23" s="20">
        <f t="shared" ref="D23:D36" si="26">A23/$S$21</f>
        <v>0.95833333333333337</v>
      </c>
      <c r="E23" s="30">
        <f t="shared" ref="E23:E36" si="27">B23*C23*D23</f>
        <v>875.4375</v>
      </c>
      <c r="F23" s="34">
        <f t="shared" ref="F23:F36" si="28">B23-E23</f>
        <v>139.5625</v>
      </c>
      <c r="G23" s="35">
        <v>70</v>
      </c>
      <c r="H23" s="36">
        <f t="shared" ref="H23:H36" si="29">F23/2</f>
        <v>69.78125</v>
      </c>
      <c r="J23" s="19">
        <v>5.75</v>
      </c>
      <c r="K23" s="19">
        <v>1433</v>
      </c>
      <c r="L23" s="17">
        <v>0.9</v>
      </c>
      <c r="M23" s="20">
        <f t="shared" ref="M23:M34" si="30">J23/$S$21</f>
        <v>0.95833333333333337</v>
      </c>
      <c r="N23" s="30">
        <f t="shared" ref="N23:N36" si="31">K23*L23*M23</f>
        <v>1235.9625000000001</v>
      </c>
      <c r="O23" s="39">
        <f t="shared" ref="O23:O36" si="32">K23-N23</f>
        <v>197.03749999999991</v>
      </c>
      <c r="P23" s="40">
        <v>98.5</v>
      </c>
      <c r="Q23" s="36">
        <f t="shared" ref="Q23:Q33" si="33">O23/2</f>
        <v>98.518749999999955</v>
      </c>
      <c r="S23" s="19">
        <v>5.5</v>
      </c>
      <c r="T23" s="19">
        <v>1068</v>
      </c>
      <c r="U23" s="17">
        <v>0.9</v>
      </c>
      <c r="V23" s="20">
        <f t="shared" si="21"/>
        <v>0.91666666666666663</v>
      </c>
      <c r="W23" s="21">
        <f t="shared" si="22"/>
        <v>829.58333333333326</v>
      </c>
      <c r="X23" s="22">
        <f t="shared" ref="X23:X33" si="34">T23-W23</f>
        <v>238.41666666666674</v>
      </c>
      <c r="Y23" s="22">
        <f t="shared" si="23"/>
        <v>119.20833333333337</v>
      </c>
      <c r="AA23" s="19">
        <v>5.25</v>
      </c>
      <c r="AB23" s="19">
        <v>1281.5999999999999</v>
      </c>
      <c r="AC23" s="17">
        <v>0.9</v>
      </c>
      <c r="AD23" s="20">
        <f t="shared" si="19"/>
        <v>0.875</v>
      </c>
      <c r="AE23" s="21">
        <f t="shared" si="24"/>
        <v>950.25</v>
      </c>
      <c r="AF23" s="22">
        <f t="shared" si="25"/>
        <v>331.34999999999991</v>
      </c>
      <c r="AG23" s="22">
        <f t="shared" si="20"/>
        <v>165.67499999999995</v>
      </c>
    </row>
    <row r="24" spans="1:35" x14ac:dyDescent="0.25">
      <c r="A24" s="19">
        <v>5.5</v>
      </c>
      <c r="B24" s="19">
        <v>1015</v>
      </c>
      <c r="C24" s="17">
        <v>0.9</v>
      </c>
      <c r="D24" s="20">
        <f t="shared" si="26"/>
        <v>0.91666666666666663</v>
      </c>
      <c r="E24" s="30">
        <f t="shared" si="27"/>
        <v>837.375</v>
      </c>
      <c r="F24" s="34">
        <f>B24-E24</f>
        <v>177.625</v>
      </c>
      <c r="G24" s="35">
        <v>89</v>
      </c>
      <c r="H24" s="36">
        <f t="shared" si="29"/>
        <v>88.8125</v>
      </c>
      <c r="J24" s="19">
        <v>5.5</v>
      </c>
      <c r="K24" s="19">
        <v>1433</v>
      </c>
      <c r="L24" s="17">
        <v>0.9</v>
      </c>
      <c r="M24" s="20">
        <f t="shared" si="30"/>
        <v>0.91666666666666663</v>
      </c>
      <c r="N24" s="30">
        <f t="shared" si="31"/>
        <v>1182.2249999999999</v>
      </c>
      <c r="O24" s="39">
        <f t="shared" si="32"/>
        <v>250.77500000000009</v>
      </c>
      <c r="P24" s="40">
        <v>125.5</v>
      </c>
      <c r="Q24" s="36">
        <f t="shared" si="33"/>
        <v>125.38750000000005</v>
      </c>
      <c r="S24" s="19">
        <v>5.25</v>
      </c>
      <c r="T24" s="19">
        <v>1068</v>
      </c>
      <c r="U24" s="17">
        <v>0.9</v>
      </c>
      <c r="V24" s="20">
        <f t="shared" si="21"/>
        <v>0.875</v>
      </c>
      <c r="W24" s="21">
        <f t="shared" si="22"/>
        <v>791.875</v>
      </c>
      <c r="X24" s="22">
        <f t="shared" si="34"/>
        <v>276.125</v>
      </c>
      <c r="Y24" s="22">
        <f t="shared" si="23"/>
        <v>138.0625</v>
      </c>
      <c r="AA24" s="19">
        <v>5</v>
      </c>
      <c r="AB24" s="19">
        <v>1281.5999999999999</v>
      </c>
      <c r="AC24" s="17">
        <v>0.9</v>
      </c>
      <c r="AD24" s="20">
        <f t="shared" si="19"/>
        <v>0.83333333333333337</v>
      </c>
      <c r="AE24" s="21">
        <f t="shared" si="24"/>
        <v>905</v>
      </c>
      <c r="AF24" s="22">
        <f t="shared" si="25"/>
        <v>376.59999999999991</v>
      </c>
      <c r="AG24" s="22">
        <f t="shared" si="20"/>
        <v>188.29999999999995</v>
      </c>
    </row>
    <row r="25" spans="1:35" x14ac:dyDescent="0.25">
      <c r="A25" s="19">
        <v>5.25</v>
      </c>
      <c r="B25" s="19">
        <v>1015</v>
      </c>
      <c r="C25" s="17">
        <v>0.9</v>
      </c>
      <c r="D25" s="20">
        <f t="shared" si="26"/>
        <v>0.875</v>
      </c>
      <c r="E25" s="30">
        <f t="shared" si="27"/>
        <v>799.3125</v>
      </c>
      <c r="F25" s="34">
        <f t="shared" si="28"/>
        <v>215.6875</v>
      </c>
      <c r="G25" s="35">
        <v>108</v>
      </c>
      <c r="H25" s="36">
        <f t="shared" si="29"/>
        <v>107.84375</v>
      </c>
      <c r="J25" s="19">
        <v>5.25</v>
      </c>
      <c r="K25" s="19">
        <v>1433</v>
      </c>
      <c r="L25" s="17">
        <v>0.9</v>
      </c>
      <c r="M25" s="20">
        <f t="shared" si="30"/>
        <v>0.875</v>
      </c>
      <c r="N25" s="30">
        <f t="shared" si="31"/>
        <v>1128.4875</v>
      </c>
      <c r="O25" s="39">
        <f t="shared" si="32"/>
        <v>304.51250000000005</v>
      </c>
      <c r="P25" s="40">
        <v>152.5</v>
      </c>
      <c r="Q25" s="36">
        <f t="shared" si="33"/>
        <v>152.25625000000002</v>
      </c>
      <c r="S25" s="19">
        <v>5</v>
      </c>
      <c r="T25" s="19">
        <v>1068</v>
      </c>
      <c r="U25" s="17">
        <v>0.9</v>
      </c>
      <c r="V25" s="20">
        <f t="shared" si="21"/>
        <v>0.83333333333333337</v>
      </c>
      <c r="W25" s="21">
        <f t="shared" si="22"/>
        <v>754.16666666666674</v>
      </c>
      <c r="X25" s="22">
        <f t="shared" si="34"/>
        <v>313.83333333333326</v>
      </c>
      <c r="Y25" s="22">
        <f t="shared" si="23"/>
        <v>156.91666666666663</v>
      </c>
      <c r="AA25" s="19">
        <v>4.5</v>
      </c>
      <c r="AB25" s="19">
        <v>1281.5999999999999</v>
      </c>
      <c r="AC25" s="17">
        <v>0.9</v>
      </c>
      <c r="AD25" s="20">
        <f t="shared" si="19"/>
        <v>0.75</v>
      </c>
      <c r="AE25" s="21">
        <f t="shared" si="24"/>
        <v>814.5</v>
      </c>
      <c r="AF25" s="22">
        <f t="shared" si="25"/>
        <v>467.09999999999991</v>
      </c>
      <c r="AG25" s="22">
        <f t="shared" si="20"/>
        <v>233.54999999999995</v>
      </c>
    </row>
    <row r="26" spans="1:35" x14ac:dyDescent="0.25">
      <c r="A26" s="19">
        <v>5</v>
      </c>
      <c r="B26" s="19">
        <v>1015</v>
      </c>
      <c r="C26" s="17">
        <v>0.9</v>
      </c>
      <c r="D26" s="20">
        <f t="shared" si="26"/>
        <v>0.83333333333333337</v>
      </c>
      <c r="E26" s="30">
        <f t="shared" si="27"/>
        <v>761.25</v>
      </c>
      <c r="F26" s="34">
        <f t="shared" si="28"/>
        <v>253.75</v>
      </c>
      <c r="G26" s="35">
        <v>127</v>
      </c>
      <c r="H26" s="36">
        <f t="shared" si="29"/>
        <v>126.875</v>
      </c>
      <c r="J26" s="19">
        <v>5</v>
      </c>
      <c r="K26" s="19">
        <v>1433</v>
      </c>
      <c r="L26" s="17">
        <v>0.9</v>
      </c>
      <c r="M26" s="20">
        <f t="shared" si="30"/>
        <v>0.83333333333333337</v>
      </c>
      <c r="N26" s="30">
        <f t="shared" si="31"/>
        <v>1074.75</v>
      </c>
      <c r="O26" s="39">
        <f t="shared" si="32"/>
        <v>358.25</v>
      </c>
      <c r="P26" s="40">
        <v>179</v>
      </c>
      <c r="Q26" s="36">
        <f t="shared" si="33"/>
        <v>179.125</v>
      </c>
      <c r="S26" s="19">
        <v>4.5</v>
      </c>
      <c r="T26" s="19">
        <v>1068</v>
      </c>
      <c r="U26" s="17">
        <v>0.9</v>
      </c>
      <c r="V26" s="20">
        <f t="shared" si="21"/>
        <v>0.75</v>
      </c>
      <c r="W26" s="21">
        <f t="shared" si="22"/>
        <v>678.75</v>
      </c>
      <c r="X26" s="22">
        <f t="shared" si="34"/>
        <v>389.25</v>
      </c>
      <c r="Y26" s="22">
        <f t="shared" si="23"/>
        <v>194.625</v>
      </c>
      <c r="AA26" s="19">
        <v>4.46</v>
      </c>
      <c r="AB26" s="19">
        <v>1281.5999999999999</v>
      </c>
      <c r="AC26" s="17">
        <v>0.9</v>
      </c>
      <c r="AD26" s="20">
        <f t="shared" si="19"/>
        <v>0.74333333333333329</v>
      </c>
      <c r="AE26" s="21">
        <f t="shared" si="24"/>
        <v>807.26</v>
      </c>
      <c r="AF26" s="22">
        <f t="shared" si="25"/>
        <v>474.33999999999992</v>
      </c>
      <c r="AG26" s="22">
        <f t="shared" si="20"/>
        <v>237.16999999999996</v>
      </c>
    </row>
    <row r="27" spans="1:35" x14ac:dyDescent="0.25">
      <c r="A27" s="19">
        <v>4.75</v>
      </c>
      <c r="B27" s="19">
        <v>1015</v>
      </c>
      <c r="C27" s="17">
        <v>0.9</v>
      </c>
      <c r="D27" s="20">
        <f t="shared" si="26"/>
        <v>0.79166666666666663</v>
      </c>
      <c r="E27" s="30">
        <f t="shared" si="27"/>
        <v>723.1875</v>
      </c>
      <c r="F27" s="34">
        <f t="shared" si="28"/>
        <v>291.8125</v>
      </c>
      <c r="G27" s="35">
        <v>146</v>
      </c>
      <c r="H27" s="36">
        <f t="shared" si="29"/>
        <v>145.90625</v>
      </c>
      <c r="J27" s="19">
        <v>4.75</v>
      </c>
      <c r="K27" s="19">
        <v>1433</v>
      </c>
      <c r="L27" s="17">
        <v>0.9</v>
      </c>
      <c r="M27" s="20">
        <f t="shared" si="30"/>
        <v>0.79166666666666663</v>
      </c>
      <c r="N27" s="30">
        <f t="shared" si="31"/>
        <v>1021.0124999999999</v>
      </c>
      <c r="O27" s="39">
        <f t="shared" si="32"/>
        <v>411.98750000000007</v>
      </c>
      <c r="P27" s="40">
        <v>206</v>
      </c>
      <c r="Q27" s="36">
        <f t="shared" si="33"/>
        <v>205.99375000000003</v>
      </c>
      <c r="S27" s="19">
        <v>4.46</v>
      </c>
      <c r="T27" s="19">
        <v>1068</v>
      </c>
      <c r="U27" s="17">
        <v>0.9</v>
      </c>
      <c r="V27" s="20">
        <f t="shared" si="21"/>
        <v>0.74333333333333329</v>
      </c>
      <c r="W27" s="21">
        <f t="shared" si="22"/>
        <v>672.71666666666658</v>
      </c>
      <c r="X27" s="22">
        <f t="shared" si="34"/>
        <v>395.28333333333342</v>
      </c>
      <c r="Y27" s="22">
        <f t="shared" si="23"/>
        <v>197.64166666666671</v>
      </c>
      <c r="AA27" s="19">
        <v>4</v>
      </c>
      <c r="AB27" s="19">
        <v>1281.5999999999999</v>
      </c>
      <c r="AC27" s="17">
        <v>0.9</v>
      </c>
      <c r="AD27" s="20">
        <f t="shared" si="19"/>
        <v>0.66666666666666663</v>
      </c>
      <c r="AE27" s="21">
        <f t="shared" si="24"/>
        <v>724</v>
      </c>
      <c r="AF27" s="22">
        <f t="shared" si="25"/>
        <v>557.59999999999991</v>
      </c>
      <c r="AG27" s="22">
        <f t="shared" si="20"/>
        <v>278.79999999999995</v>
      </c>
    </row>
    <row r="28" spans="1:35" x14ac:dyDescent="0.25">
      <c r="A28" s="19">
        <v>4.5</v>
      </c>
      <c r="B28" s="19">
        <v>1015</v>
      </c>
      <c r="C28" s="17">
        <v>0.9</v>
      </c>
      <c r="D28" s="20">
        <f t="shared" si="26"/>
        <v>0.75</v>
      </c>
      <c r="E28" s="30">
        <f t="shared" si="27"/>
        <v>685.125</v>
      </c>
      <c r="F28" s="34">
        <f t="shared" si="28"/>
        <v>329.875</v>
      </c>
      <c r="G28" s="35">
        <v>165</v>
      </c>
      <c r="H28" s="36">
        <f t="shared" si="29"/>
        <v>164.9375</v>
      </c>
      <c r="J28" s="19">
        <v>4.5</v>
      </c>
      <c r="K28" s="19">
        <v>1433</v>
      </c>
      <c r="L28" s="17">
        <v>0.9</v>
      </c>
      <c r="M28" s="20">
        <f t="shared" si="30"/>
        <v>0.75</v>
      </c>
      <c r="N28" s="30">
        <f t="shared" si="31"/>
        <v>967.27500000000009</v>
      </c>
      <c r="O28" s="39">
        <f t="shared" si="32"/>
        <v>465.72499999999991</v>
      </c>
      <c r="P28" s="40">
        <v>233</v>
      </c>
      <c r="Q28" s="36">
        <f t="shared" si="33"/>
        <v>232.86249999999995</v>
      </c>
      <c r="S28" s="19">
        <v>4.3899999999999997</v>
      </c>
      <c r="T28" s="19">
        <v>1068</v>
      </c>
      <c r="U28" s="17">
        <v>0.9</v>
      </c>
      <c r="V28" s="20">
        <f t="shared" si="21"/>
        <v>0.73166666666666658</v>
      </c>
      <c r="W28" s="21">
        <f t="shared" si="22"/>
        <v>662.1583333333333</v>
      </c>
      <c r="X28" s="22">
        <f t="shared" si="34"/>
        <v>405.8416666666667</v>
      </c>
      <c r="Y28" s="22">
        <f t="shared" si="23"/>
        <v>202.92083333333335</v>
      </c>
      <c r="AA28" s="19">
        <v>3.66</v>
      </c>
      <c r="AB28" s="19">
        <v>1281.5999999999999</v>
      </c>
      <c r="AC28" s="17">
        <v>0.9</v>
      </c>
      <c r="AD28" s="20">
        <f t="shared" si="19"/>
        <v>0.61</v>
      </c>
      <c r="AE28" s="21">
        <f t="shared" si="24"/>
        <v>662.46</v>
      </c>
      <c r="AF28" s="22">
        <f t="shared" si="25"/>
        <v>619.13999999999987</v>
      </c>
      <c r="AG28" s="22">
        <f t="shared" si="20"/>
        <v>309.56999999999994</v>
      </c>
    </row>
    <row r="29" spans="1:35" x14ac:dyDescent="0.25">
      <c r="A29" s="19">
        <v>4.25</v>
      </c>
      <c r="B29" s="19">
        <v>1015</v>
      </c>
      <c r="C29" s="17">
        <v>0.9</v>
      </c>
      <c r="D29" s="20">
        <f t="shared" si="26"/>
        <v>0.70833333333333337</v>
      </c>
      <c r="E29" s="30">
        <f t="shared" si="27"/>
        <v>647.0625</v>
      </c>
      <c r="F29" s="34">
        <f t="shared" si="28"/>
        <v>367.9375</v>
      </c>
      <c r="G29" s="35">
        <v>184</v>
      </c>
      <c r="H29" s="36">
        <f t="shared" si="29"/>
        <v>183.96875</v>
      </c>
      <c r="J29" s="19">
        <v>4.25</v>
      </c>
      <c r="K29" s="19">
        <v>1433</v>
      </c>
      <c r="L29" s="17">
        <v>0.9</v>
      </c>
      <c r="M29" s="20">
        <f t="shared" si="30"/>
        <v>0.70833333333333337</v>
      </c>
      <c r="N29" s="30">
        <f t="shared" si="31"/>
        <v>913.53750000000014</v>
      </c>
      <c r="O29" s="39">
        <f t="shared" si="32"/>
        <v>519.46249999999986</v>
      </c>
      <c r="P29" s="40">
        <v>260</v>
      </c>
      <c r="Q29" s="36">
        <f t="shared" si="33"/>
        <v>259.73124999999993</v>
      </c>
      <c r="S29" s="19">
        <v>4</v>
      </c>
      <c r="T29" s="19">
        <v>1068</v>
      </c>
      <c r="U29" s="17">
        <v>0.9</v>
      </c>
      <c r="V29" s="20">
        <f t="shared" si="21"/>
        <v>0.66666666666666663</v>
      </c>
      <c r="W29" s="21">
        <f t="shared" si="22"/>
        <v>603.33333333333326</v>
      </c>
      <c r="X29" s="22">
        <f t="shared" si="34"/>
        <v>464.66666666666674</v>
      </c>
      <c r="Y29" s="22">
        <f t="shared" si="23"/>
        <v>232.33333333333337</v>
      </c>
      <c r="AA29" s="19">
        <v>3.5</v>
      </c>
      <c r="AB29" s="19">
        <v>1281.5999999999999</v>
      </c>
      <c r="AC29" s="17">
        <v>0.9</v>
      </c>
      <c r="AD29" s="20">
        <f t="shared" si="19"/>
        <v>0.58333333333333337</v>
      </c>
      <c r="AE29" s="21">
        <f t="shared" si="24"/>
        <v>633.5</v>
      </c>
      <c r="AF29" s="22">
        <f t="shared" si="25"/>
        <v>648.09999999999991</v>
      </c>
      <c r="AG29" s="22">
        <f t="shared" si="20"/>
        <v>324.04999999999995</v>
      </c>
    </row>
    <row r="30" spans="1:35" x14ac:dyDescent="0.25">
      <c r="A30" s="19">
        <v>4</v>
      </c>
      <c r="B30" s="19">
        <v>1015</v>
      </c>
      <c r="C30" s="17">
        <v>0.9</v>
      </c>
      <c r="D30" s="20">
        <f t="shared" si="26"/>
        <v>0.66666666666666663</v>
      </c>
      <c r="E30" s="30">
        <f t="shared" si="27"/>
        <v>609</v>
      </c>
      <c r="F30" s="34">
        <f t="shared" si="28"/>
        <v>406</v>
      </c>
      <c r="G30" s="35">
        <v>203</v>
      </c>
      <c r="H30" s="36">
        <f t="shared" si="29"/>
        <v>203</v>
      </c>
      <c r="J30" s="19">
        <v>4</v>
      </c>
      <c r="K30" s="19">
        <v>1433</v>
      </c>
      <c r="L30" s="17">
        <v>0.9</v>
      </c>
      <c r="M30" s="20">
        <f t="shared" si="30"/>
        <v>0.66666666666666663</v>
      </c>
      <c r="N30" s="30">
        <f t="shared" si="31"/>
        <v>859.8</v>
      </c>
      <c r="O30" s="39">
        <f t="shared" si="32"/>
        <v>573.20000000000005</v>
      </c>
      <c r="P30" s="40">
        <v>286.5</v>
      </c>
      <c r="Q30" s="36">
        <f t="shared" si="33"/>
        <v>286.60000000000002</v>
      </c>
      <c r="S30" s="19">
        <v>3.96</v>
      </c>
      <c r="T30" s="19">
        <v>1068</v>
      </c>
      <c r="U30" s="17">
        <v>0.9</v>
      </c>
      <c r="V30" s="20">
        <f t="shared" si="21"/>
        <v>0.66</v>
      </c>
      <c r="W30" s="21">
        <f t="shared" si="22"/>
        <v>597.30000000000007</v>
      </c>
      <c r="X30" s="22">
        <f t="shared" si="34"/>
        <v>470.69999999999993</v>
      </c>
      <c r="Y30" s="22">
        <f t="shared" si="23"/>
        <v>235.34999999999997</v>
      </c>
      <c r="AA30" s="19">
        <v>3.32</v>
      </c>
      <c r="AB30" s="19">
        <v>1281.5999999999999</v>
      </c>
      <c r="AC30" s="17">
        <v>0.9</v>
      </c>
      <c r="AD30" s="20">
        <f t="shared" si="19"/>
        <v>0.55333333333333334</v>
      </c>
      <c r="AE30" s="21">
        <f t="shared" si="24"/>
        <v>600.91999999999996</v>
      </c>
      <c r="AF30" s="22">
        <f t="shared" si="25"/>
        <v>680.68</v>
      </c>
      <c r="AG30" s="22">
        <f t="shared" si="20"/>
        <v>340.34</v>
      </c>
    </row>
    <row r="31" spans="1:35" x14ac:dyDescent="0.25">
      <c r="A31" s="19">
        <v>3.75</v>
      </c>
      <c r="B31" s="19">
        <v>1015</v>
      </c>
      <c r="C31" s="17">
        <v>0.9</v>
      </c>
      <c r="D31" s="20">
        <f t="shared" si="26"/>
        <v>0.625</v>
      </c>
      <c r="E31" s="30">
        <f t="shared" si="27"/>
        <v>570.9375</v>
      </c>
      <c r="F31" s="34">
        <f t="shared" si="28"/>
        <v>444.0625</v>
      </c>
      <c r="G31" s="35">
        <v>222</v>
      </c>
      <c r="H31" s="36">
        <f t="shared" si="29"/>
        <v>222.03125</v>
      </c>
      <c r="J31" s="19">
        <v>3.75</v>
      </c>
      <c r="K31" s="19">
        <v>1433</v>
      </c>
      <c r="L31" s="17">
        <v>0.9</v>
      </c>
      <c r="M31" s="20">
        <f t="shared" si="30"/>
        <v>0.625</v>
      </c>
      <c r="N31" s="30">
        <f t="shared" si="31"/>
        <v>806.0625</v>
      </c>
      <c r="O31" s="39">
        <f t="shared" si="32"/>
        <v>626.9375</v>
      </c>
      <c r="P31" s="40">
        <v>313.5</v>
      </c>
      <c r="Q31" s="36">
        <f t="shared" si="33"/>
        <v>313.46875</v>
      </c>
      <c r="S31" s="19">
        <v>3.66</v>
      </c>
      <c r="T31" s="19">
        <v>1068</v>
      </c>
      <c r="U31" s="17">
        <v>0.9</v>
      </c>
      <c r="V31" s="20">
        <f t="shared" si="21"/>
        <v>0.61</v>
      </c>
      <c r="W31" s="21">
        <f t="shared" si="22"/>
        <v>552.04999999999995</v>
      </c>
      <c r="X31" s="22">
        <f t="shared" si="34"/>
        <v>515.95000000000005</v>
      </c>
      <c r="Y31" s="22">
        <f t="shared" si="23"/>
        <v>257.97500000000002</v>
      </c>
      <c r="AA31" s="19">
        <v>3</v>
      </c>
      <c r="AB31" s="19">
        <v>1281.5999999999999</v>
      </c>
      <c r="AC31" s="17">
        <v>0.9</v>
      </c>
      <c r="AD31" s="20">
        <f t="shared" si="19"/>
        <v>0.5</v>
      </c>
      <c r="AE31" s="21">
        <f>$AE$20*AD31</f>
        <v>543</v>
      </c>
      <c r="AF31" s="22">
        <f>AB31-AE31</f>
        <v>738.59999999999991</v>
      </c>
      <c r="AG31" s="22">
        <f t="shared" si="20"/>
        <v>369.29999999999995</v>
      </c>
    </row>
    <row r="32" spans="1:35" x14ac:dyDescent="0.25">
      <c r="A32" s="19">
        <v>3.5</v>
      </c>
      <c r="B32" s="19">
        <v>1015</v>
      </c>
      <c r="C32" s="17">
        <v>0.9</v>
      </c>
      <c r="D32" s="20">
        <f t="shared" si="26"/>
        <v>0.58333333333333337</v>
      </c>
      <c r="E32" s="30">
        <f t="shared" si="27"/>
        <v>532.875</v>
      </c>
      <c r="F32" s="34">
        <f t="shared" si="28"/>
        <v>482.125</v>
      </c>
      <c r="G32" s="35">
        <v>241</v>
      </c>
      <c r="H32" s="36">
        <f t="shared" si="29"/>
        <v>241.0625</v>
      </c>
      <c r="J32" s="19">
        <v>3.5</v>
      </c>
      <c r="K32" s="19">
        <v>1433</v>
      </c>
      <c r="L32" s="17">
        <v>0.9</v>
      </c>
      <c r="M32" s="20">
        <f t="shared" si="30"/>
        <v>0.58333333333333337</v>
      </c>
      <c r="N32" s="30">
        <f t="shared" si="31"/>
        <v>752.32500000000005</v>
      </c>
      <c r="O32" s="39">
        <f t="shared" si="32"/>
        <v>680.67499999999995</v>
      </c>
      <c r="P32" s="40">
        <v>340.5</v>
      </c>
      <c r="Q32" s="36">
        <f t="shared" si="33"/>
        <v>340.33749999999998</v>
      </c>
      <c r="S32" s="19">
        <v>3.5</v>
      </c>
      <c r="T32" s="19">
        <v>1068</v>
      </c>
      <c r="U32" s="17">
        <v>0.9</v>
      </c>
      <c r="V32" s="20">
        <f t="shared" si="21"/>
        <v>0.58333333333333337</v>
      </c>
      <c r="W32" s="21">
        <f t="shared" si="22"/>
        <v>527.91666666666674</v>
      </c>
      <c r="X32" s="22">
        <f t="shared" si="34"/>
        <v>540.08333333333326</v>
      </c>
      <c r="Y32" s="22">
        <f t="shared" si="23"/>
        <v>270.04166666666663</v>
      </c>
    </row>
    <row r="33" spans="1:25" x14ac:dyDescent="0.25">
      <c r="A33" s="19">
        <v>3.25</v>
      </c>
      <c r="B33" s="19">
        <v>1015</v>
      </c>
      <c r="C33" s="17">
        <v>0.9</v>
      </c>
      <c r="D33" s="20">
        <f t="shared" si="26"/>
        <v>0.54166666666666663</v>
      </c>
      <c r="E33" s="30">
        <f t="shared" si="27"/>
        <v>494.81249999999994</v>
      </c>
      <c r="F33" s="34">
        <f t="shared" si="28"/>
        <v>520.1875</v>
      </c>
      <c r="G33" s="35">
        <v>260</v>
      </c>
      <c r="H33" s="36">
        <f t="shared" si="29"/>
        <v>260.09375</v>
      </c>
      <c r="J33" s="19">
        <v>3.25</v>
      </c>
      <c r="K33" s="19">
        <v>1433</v>
      </c>
      <c r="L33" s="17">
        <v>0.9</v>
      </c>
      <c r="M33" s="20">
        <f t="shared" si="30"/>
        <v>0.54166666666666663</v>
      </c>
      <c r="N33" s="30">
        <f t="shared" si="31"/>
        <v>698.58749999999998</v>
      </c>
      <c r="O33" s="39">
        <f t="shared" si="32"/>
        <v>734.41250000000002</v>
      </c>
      <c r="P33" s="40">
        <v>367</v>
      </c>
      <c r="Q33" s="36">
        <f t="shared" si="33"/>
        <v>367.20625000000001</v>
      </c>
      <c r="S33" s="19">
        <v>3.32</v>
      </c>
      <c r="T33" s="19">
        <v>1068</v>
      </c>
      <c r="U33" s="17">
        <v>0.09</v>
      </c>
      <c r="V33" s="20">
        <f t="shared" si="21"/>
        <v>0.55333333333333334</v>
      </c>
      <c r="W33" s="21">
        <f t="shared" si="22"/>
        <v>500.76666666666665</v>
      </c>
      <c r="X33" s="22">
        <f t="shared" si="34"/>
        <v>567.23333333333335</v>
      </c>
      <c r="Y33" s="22">
        <f t="shared" si="23"/>
        <v>283.61666666666667</v>
      </c>
    </row>
    <row r="34" spans="1:25" x14ac:dyDescent="0.25">
      <c r="A34" s="19">
        <v>3</v>
      </c>
      <c r="B34" s="19">
        <v>1015</v>
      </c>
      <c r="C34" s="17">
        <v>0.9</v>
      </c>
      <c r="D34" s="20">
        <f t="shared" si="26"/>
        <v>0.5</v>
      </c>
      <c r="E34" s="30">
        <f t="shared" si="27"/>
        <v>456.75</v>
      </c>
      <c r="F34" s="34">
        <f t="shared" si="28"/>
        <v>558.25</v>
      </c>
      <c r="G34" s="35">
        <v>279</v>
      </c>
      <c r="H34" s="36">
        <f t="shared" si="29"/>
        <v>279.125</v>
      </c>
      <c r="J34" s="19">
        <v>3</v>
      </c>
      <c r="K34" s="19">
        <v>1433</v>
      </c>
      <c r="L34" s="17">
        <v>0.9</v>
      </c>
      <c r="M34" s="20">
        <f t="shared" si="30"/>
        <v>0.5</v>
      </c>
      <c r="N34" s="30">
        <f t="shared" si="31"/>
        <v>644.85</v>
      </c>
      <c r="O34" s="39">
        <f t="shared" si="32"/>
        <v>788.15</v>
      </c>
      <c r="P34" s="40">
        <v>349</v>
      </c>
      <c r="Q34" s="36">
        <f>O34/2</f>
        <v>394.07499999999999</v>
      </c>
      <c r="S34" s="19">
        <v>3</v>
      </c>
      <c r="T34" s="19">
        <v>1068</v>
      </c>
      <c r="U34" s="17">
        <v>0.9</v>
      </c>
      <c r="V34" s="20">
        <f t="shared" si="21"/>
        <v>0.5</v>
      </c>
      <c r="W34" s="21">
        <f t="shared" si="22"/>
        <v>452.5</v>
      </c>
      <c r="X34" s="22">
        <f>T34-W34</f>
        <v>615.5</v>
      </c>
      <c r="Y34" s="22">
        <f t="shared" si="23"/>
        <v>307.75</v>
      </c>
    </row>
    <row r="35" spans="1:25" x14ac:dyDescent="0.25">
      <c r="A35" s="19">
        <v>2.75</v>
      </c>
      <c r="B35" s="19">
        <v>1015</v>
      </c>
      <c r="C35" s="17">
        <v>0.9</v>
      </c>
      <c r="D35" s="20">
        <f t="shared" si="26"/>
        <v>0.45833333333333331</v>
      </c>
      <c r="E35" s="30">
        <f t="shared" si="27"/>
        <v>418.6875</v>
      </c>
      <c r="F35" s="34">
        <f t="shared" si="28"/>
        <v>596.3125</v>
      </c>
      <c r="G35" s="35">
        <v>298</v>
      </c>
      <c r="H35" s="36">
        <f t="shared" si="29"/>
        <v>298.15625</v>
      </c>
      <c r="J35" s="19">
        <v>2.75</v>
      </c>
      <c r="K35" s="19">
        <v>1433</v>
      </c>
      <c r="L35" s="17">
        <v>0.9</v>
      </c>
      <c r="M35" s="20">
        <f t="shared" ref="M35:M36" si="35">J35/$S$5</f>
        <v>0.45833333333333331</v>
      </c>
      <c r="N35" s="30">
        <f t="shared" si="31"/>
        <v>591.11249999999995</v>
      </c>
      <c r="O35" s="39">
        <f t="shared" si="32"/>
        <v>841.88750000000005</v>
      </c>
      <c r="P35" s="40">
        <v>421</v>
      </c>
      <c r="Q35" s="36">
        <f t="shared" ref="Q35:Q36" si="36">O35/2</f>
        <v>420.94375000000002</v>
      </c>
    </row>
    <row r="36" spans="1:25" x14ac:dyDescent="0.25">
      <c r="A36" s="19">
        <v>2.5</v>
      </c>
      <c r="B36" s="19">
        <v>1015</v>
      </c>
      <c r="C36" s="17">
        <v>0.9</v>
      </c>
      <c r="D36" s="20">
        <f t="shared" si="26"/>
        <v>0.41666666666666669</v>
      </c>
      <c r="E36" s="30">
        <f t="shared" si="27"/>
        <v>380.625</v>
      </c>
      <c r="F36" s="34">
        <f t="shared" si="28"/>
        <v>634.375</v>
      </c>
      <c r="G36" s="35">
        <v>317</v>
      </c>
      <c r="H36" s="36">
        <f t="shared" si="29"/>
        <v>317.1875</v>
      </c>
      <c r="J36" s="19">
        <v>2.5</v>
      </c>
      <c r="K36" s="19">
        <v>1433</v>
      </c>
      <c r="L36" s="17">
        <v>0.9</v>
      </c>
      <c r="M36" s="20">
        <f t="shared" si="35"/>
        <v>0.41666666666666669</v>
      </c>
      <c r="N36" s="30">
        <f t="shared" si="31"/>
        <v>537.375</v>
      </c>
      <c r="O36" s="39">
        <f t="shared" si="32"/>
        <v>895.625</v>
      </c>
      <c r="P36" s="40">
        <v>448</v>
      </c>
      <c r="Q36" s="36">
        <f t="shared" si="36"/>
        <v>447.8125</v>
      </c>
    </row>
  </sheetData>
  <pageMargins left="0.25" right="0.25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2019-2020</vt:lpstr>
      <vt:lpstr>After Negotiations 19-20</vt:lpstr>
      <vt:lpstr>2020-2021</vt:lpstr>
      <vt:lpstr>2021-2022</vt:lpstr>
      <vt:lpstr>2022-2023</vt:lpstr>
      <vt:lpstr>2023-2024</vt:lpstr>
      <vt:lpstr>2024-2025</vt:lpstr>
      <vt:lpstr>2025-2026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Rachelle Dethloff</cp:lastModifiedBy>
  <cp:lastPrinted>2025-04-08T17:53:16Z</cp:lastPrinted>
  <dcterms:created xsi:type="dcterms:W3CDTF">2015-07-23T21:08:50Z</dcterms:created>
  <dcterms:modified xsi:type="dcterms:W3CDTF">2025-04-08T18:12:06Z</dcterms:modified>
</cp:coreProperties>
</file>